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  <externalReference r:id="rId5"/>
    <externalReference r:id="rId6"/>
  </externalReferences>
  <definedNames>
    <definedName name="_xlnm.Print_Titles" localSheetId="0">'приложение 4 '!$5:$6</definedName>
    <definedName name="_xlnm.Print_Area" localSheetId="0">'приложение 4 '!$A$1:$G$242</definedName>
  </definedNames>
  <calcPr fullCalcOnLoad="1"/>
</workbook>
</file>

<file path=xl/sharedStrings.xml><?xml version="1.0" encoding="utf-8"?>
<sst xmlns="http://schemas.openxmlformats.org/spreadsheetml/2006/main" count="853" uniqueCount="208">
  <si>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</si>
  <si>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</si>
  <si>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</si>
  <si>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</si>
  <si>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</si>
  <si>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</si>
  <si>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</si>
  <si>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</si>
  <si>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</si>
  <si>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</si>
  <si>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</si>
  <si>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</si>
  <si>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</si>
  <si>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</si>
  <si>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</si>
  <si>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</si>
  <si>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</si>
  <si>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</si>
  <si>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</si>
  <si>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</si>
  <si>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</si>
  <si>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</si>
  <si>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</si>
  <si>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</si>
  <si>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</si>
  <si>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</si>
  <si>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</si>
  <si>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</si>
  <si>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</si>
  <si>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</si>
  <si>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</si>
  <si>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</si>
  <si>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</si>
  <si>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</si>
  <si>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</si>
  <si>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</si>
  <si>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</si>
  <si>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</si>
  <si>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</si>
  <si>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</si>
  <si>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</si>
  <si>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</si>
  <si>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</si>
  <si>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</si>
  <si>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</si>
  <si>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</si>
  <si>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</si>
  <si>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</si>
  <si>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</si>
  <si>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</si>
  <si>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</si>
  <si>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</si>
  <si>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</si>
  <si>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</si>
  <si>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</si>
  <si>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</si>
  <si>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</si>
  <si>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</si>
  <si>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</si>
  <si>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</si>
  <si>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</si>
  <si>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</si>
  <si>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</si>
  <si>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</si>
  <si>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</si>
  <si>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0980204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</si>
  <si>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</si>
  <si>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</si>
  <si>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</si>
  <si>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</si>
  <si>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</si>
  <si>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</si>
  <si>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</si>
  <si>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7951000</t>
  </si>
  <si>
    <t>Долгосрочная муниципальная программа "Молодой семье-доступное жильё на 2009- 2015 годы"</t>
  </si>
  <si>
    <t xml:space="preserve">Физическая культура </t>
  </si>
  <si>
    <t xml:space="preserve">Поддержка коммунального хозяйства 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</si>
  <si>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</si>
  <si>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</si>
  <si>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</si>
  <si>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</si>
  <si>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</si>
  <si>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</si>
  <si>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</si>
  <si>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</si>
  <si>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</si>
  <si>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</si>
  <si>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</si>
  <si>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</si>
  <si>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</si>
  <si>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</si>
  <si>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</si>
  <si>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</si>
  <si>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</si>
  <si>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</si>
  <si>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</si>
  <si>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 xml:space="preserve">Прочая закупка товаров, работ и услуг для обеспечения государственных (муниципальных) нужд
</t>
  </si>
  <si>
    <t>851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</si>
  <si>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</si>
  <si>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</si>
  <si>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</si>
  <si>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4210000</t>
  </si>
  <si>
    <t>7952100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</si>
  <si>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</si>
  <si>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</si>
  <si>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</si>
  <si>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</si>
  <si>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730</t>
  </si>
  <si>
    <t>5140000</t>
  </si>
  <si>
    <t>Охрана семьи и детства</t>
  </si>
  <si>
    <t>0980104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</si>
  <si>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</si>
  <si>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</si>
  <si>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</si>
  <si>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</si>
  <si>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</si>
  <si>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</si>
  <si>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</si>
  <si>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</si>
  <si>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</si>
  <si>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</si>
  <si>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</si>
  <si>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</si>
  <si>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</si>
  <si>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</si>
  <si>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</si>
  <si>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</si>
  <si>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</si>
  <si>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</si>
  <si>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</si>
  <si>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</si>
  <si>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</si>
  <si>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</si>
  <si>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ОЦП "Модернизация объектов коммунальной инфраструктуры"</t>
  </si>
  <si>
    <t>Дотации на выравнивание бюджетной обеспеченности поселений</t>
  </si>
  <si>
    <t>Реконструкция объектов капитального строительства муниципальной собственности</t>
  </si>
  <si>
    <t>120</t>
  </si>
  <si>
    <t xml:space="preserve">Расходы на выплаты персоналу государственных (муниципальных) органов 
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</si>
  <si>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</si>
  <si>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</si>
  <si>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</si>
  <si>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</si>
  <si>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</si>
  <si>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</si>
  <si>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</si>
  <si>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</si>
  <si>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</si>
  <si>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</si>
  <si>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</si>
  <si>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</si>
  <si>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</si>
  <si>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</si>
  <si>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</si>
  <si>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</si>
  <si>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</si>
  <si>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</si>
  <si>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</si>
  <si>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</si>
  <si>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</si>
  <si>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</si>
  <si>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</si>
  <si>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</si>
  <si>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</si>
  <si>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>5207900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</si>
  <si>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</si>
  <si>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</si>
  <si>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</si>
  <si>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Субвенции местным бюджетам на выполнение гос. полномочий в сфере охраны окружающей среды</t>
  </si>
  <si>
    <t>5211100</t>
  </si>
  <si>
    <t>Субвенции на обеспечение жильем, проработавших в тылу в период Великой Отечественной войны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</si>
  <si>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</si>
  <si>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</si>
  <si>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</si>
  <si>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</si>
  <si>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</si>
  <si>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</si>
  <si>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</si>
  <si>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</si>
  <si>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Обеспечение предоставления 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</si>
  <si>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</si>
  <si>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</si>
  <si>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</si>
  <si>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</si>
  <si>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</si>
  <si>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</si>
  <si>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Муниципальная программа  "Профилактика терроризма и экстремизма в муниципальном районе Сергиевский Самарской области"</t>
  </si>
  <si>
    <t>Муниципальная программа  "Устойчивое развитие сельских территорий муниципального района Сергиевский Самарской области"</t>
  </si>
  <si>
    <t>Муниципальная программа "Повышение безопасности дорожного движения в муниципальном районе Сергиевский Самарской области до 2015 года"</t>
  </si>
  <si>
    <t>Муниципальная программа "Капитальный и текущий ремонт муниципальных дорог муниципального района Сергиевский на 2012-2014 гг."</t>
  </si>
  <si>
    <t>Муниципальная программа " Содержание улично-дорожной сети муниципального района Сергиевский"</t>
  </si>
  <si>
    <t>Муниципальная  программа "Развитие малого и среднего предпринимательства в муниципальном районе Сергиевский на 2011- 2015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</si>
  <si>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2013-2015 годы</t>
  </si>
  <si>
    <t>Муниципальная  программа "Повышение эффективности деятельности ЖКК муниципального района Сергиевский на 2012-2014 гг."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</si>
  <si>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2012-2015гг."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</si>
  <si>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</si>
  <si>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Муниципальная программа "Стимулирование развития  жилищного строительства на территории муниципального района Сергиевский" на 2011-2015</t>
  </si>
  <si>
    <t>Муниципальная программа "Экологическая программа территории  муниципального  района Сергиевский на 2012-2014гг. и на плановый период до 2016 года"</t>
  </si>
  <si>
    <t>Муниципальная программа "Обращение с отходами на территории м.р. Сергиевский на 2012-2014 гг."</t>
  </si>
  <si>
    <t>Муниципальная  программа "Развитие муниципальной службы в администрации муниципального района Сергиевский"</t>
  </si>
  <si>
    <t>Муниципальная программа "Обеспечение  пожарной безопасности образовательных учреждений  муниципального района Сергиевский"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</si>
  <si>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2012-2015 гг." </t>
  </si>
  <si>
    <t>Муниципальная программа "Развитие  сферы культуры и  туризма на территории муниципального района Сергиевский на  2012-2014 годы"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</si>
  <si>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</si>
  <si>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Муниципальная программа "Дети муниципального района Сергиевский на 2013- 2015 годы</t>
  </si>
  <si>
    <t>Муниципальная  программа "Развитие физической культуры и спорта муниципального района Сергиевский Самарской области"</t>
  </si>
  <si>
    <t>Субсидии бюджетным учреждениям</t>
  </si>
  <si>
    <t>Иные дотации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</si>
  <si>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71                                                                от "20" декабря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</si>
</sst>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29">
          <cell r="G29">
            <v>3755</v>
          </cell>
        </row>
        <row r="37">
          <cell r="G37">
            <v>220</v>
          </cell>
        </row>
        <row r="40">
          <cell r="G40">
            <v>385</v>
          </cell>
        </row>
        <row r="42">
          <cell r="G42">
            <v>220</v>
          </cell>
        </row>
        <row r="48">
          <cell r="G48">
            <v>100</v>
          </cell>
        </row>
        <row r="60">
          <cell r="G60">
            <v>46783.40135</v>
          </cell>
        </row>
        <row r="61">
          <cell r="G61">
            <v>305</v>
          </cell>
        </row>
        <row r="75">
          <cell r="G75">
            <v>200</v>
          </cell>
        </row>
        <row r="91">
          <cell r="G91">
            <v>9000</v>
          </cell>
        </row>
        <row r="102">
          <cell r="G102">
            <v>8385.024</v>
          </cell>
        </row>
        <row r="105">
          <cell r="G105">
            <v>5000</v>
          </cell>
        </row>
        <row r="116">
          <cell r="G116">
            <v>1000</v>
          </cell>
        </row>
        <row r="126">
          <cell r="G126">
            <v>5000</v>
          </cell>
        </row>
        <row r="138">
          <cell r="G138">
            <v>4560</v>
          </cell>
        </row>
        <row r="164">
          <cell r="G164">
            <v>75</v>
          </cell>
        </row>
        <row r="197">
          <cell r="G197">
            <v>1000</v>
          </cell>
        </row>
        <row r="201">
          <cell r="G201">
            <v>1000</v>
          </cell>
        </row>
        <row r="204">
          <cell r="G204">
            <v>2000</v>
          </cell>
        </row>
        <row r="213">
          <cell r="G213">
            <v>378</v>
          </cell>
        </row>
        <row r="223">
          <cell r="G223">
            <v>1266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10">
          <cell r="G10">
            <v>2945.64316</v>
          </cell>
        </row>
        <row r="11">
          <cell r="G11">
            <v>671.2</v>
          </cell>
        </row>
        <row r="15">
          <cell r="G15">
            <v>1344.7681</v>
          </cell>
        </row>
        <row r="18">
          <cell r="G18">
            <v>38424.07751</v>
          </cell>
        </row>
        <row r="19">
          <cell r="G19">
            <v>6415.77131</v>
          </cell>
        </row>
        <row r="20">
          <cell r="G20">
            <v>243.956</v>
          </cell>
        </row>
        <row r="25">
          <cell r="G25">
            <v>11385.599</v>
          </cell>
        </row>
        <row r="26">
          <cell r="G26">
            <v>10785.466779999999</v>
          </cell>
        </row>
        <row r="28">
          <cell r="G28">
            <v>4281.13055</v>
          </cell>
        </row>
        <row r="29">
          <cell r="H29">
            <v>273</v>
          </cell>
        </row>
        <row r="30">
          <cell r="G30">
            <v>273</v>
          </cell>
        </row>
        <row r="41">
          <cell r="G41">
            <v>838</v>
          </cell>
          <cell r="H41">
            <v>838</v>
          </cell>
        </row>
        <row r="43">
          <cell r="G43">
            <v>500</v>
          </cell>
        </row>
        <row r="48">
          <cell r="G48">
            <v>3056</v>
          </cell>
          <cell r="H48">
            <v>3056</v>
          </cell>
        </row>
        <row r="50">
          <cell r="G50">
            <v>2352.515</v>
          </cell>
          <cell r="H50">
            <v>2352.515</v>
          </cell>
        </row>
        <row r="53">
          <cell r="G53">
            <v>184</v>
          </cell>
        </row>
        <row r="56">
          <cell r="G56">
            <v>520.6</v>
          </cell>
        </row>
        <row r="59">
          <cell r="G59">
            <v>8500</v>
          </cell>
        </row>
        <row r="66">
          <cell r="G66">
            <v>1993.71056</v>
          </cell>
        </row>
        <row r="68">
          <cell r="G68">
            <v>600</v>
          </cell>
        </row>
        <row r="71">
          <cell r="G71">
            <v>6940.43137</v>
          </cell>
        </row>
        <row r="74">
          <cell r="G74">
            <v>1019.7</v>
          </cell>
          <cell r="H74">
            <v>1019.7</v>
          </cell>
        </row>
        <row r="76">
          <cell r="G76">
            <v>15088.32</v>
          </cell>
          <cell r="H76">
            <v>15088.32</v>
          </cell>
        </row>
        <row r="78">
          <cell r="G78">
            <v>58.276</v>
          </cell>
        </row>
        <row r="79">
          <cell r="G79">
            <v>2.5892</v>
          </cell>
        </row>
        <row r="81">
          <cell r="G81">
            <v>1391.8905</v>
          </cell>
        </row>
        <row r="86">
          <cell r="G86">
            <v>439.437</v>
          </cell>
        </row>
        <row r="87">
          <cell r="G87">
            <v>31.563000000000002</v>
          </cell>
        </row>
        <row r="90">
          <cell r="G90">
            <v>90</v>
          </cell>
        </row>
        <row r="93">
          <cell r="G93">
            <v>645</v>
          </cell>
        </row>
        <row r="97">
          <cell r="G97">
            <v>11193.90854</v>
          </cell>
        </row>
        <row r="98">
          <cell r="G98">
            <v>1850</v>
          </cell>
        </row>
        <row r="99">
          <cell r="G99">
            <v>7.5</v>
          </cell>
        </row>
        <row r="102">
          <cell r="G102">
            <v>200</v>
          </cell>
        </row>
        <row r="107">
          <cell r="G107">
            <v>2940</v>
          </cell>
        </row>
        <row r="112">
          <cell r="G112">
            <v>44272.92672</v>
          </cell>
        </row>
        <row r="114">
          <cell r="G114">
            <v>115042.52928</v>
          </cell>
        </row>
        <row r="121">
          <cell r="G121">
            <v>108654.4</v>
          </cell>
        </row>
        <row r="123">
          <cell r="G123">
            <v>20750.821</v>
          </cell>
        </row>
        <row r="125">
          <cell r="G125">
            <v>2912.5</v>
          </cell>
        </row>
        <row r="127">
          <cell r="G127">
            <v>500</v>
          </cell>
        </row>
        <row r="135">
          <cell r="G135">
            <v>811</v>
          </cell>
        </row>
        <row r="138">
          <cell r="G138">
            <v>1100</v>
          </cell>
        </row>
        <row r="140">
          <cell r="G140">
            <v>800</v>
          </cell>
        </row>
        <row r="146">
          <cell r="G146">
            <v>5000</v>
          </cell>
        </row>
        <row r="148">
          <cell r="G148">
            <v>59005.44</v>
          </cell>
        </row>
        <row r="151">
          <cell r="G151">
            <v>13542.99</v>
          </cell>
        </row>
        <row r="158">
          <cell r="G158">
            <v>10763</v>
          </cell>
        </row>
        <row r="159">
          <cell r="G159">
            <v>2415</v>
          </cell>
        </row>
        <row r="160">
          <cell r="G160">
            <v>1095.5</v>
          </cell>
        </row>
        <row r="161">
          <cell r="G161">
            <v>32.5</v>
          </cell>
        </row>
        <row r="165">
          <cell r="G165">
            <v>4527.065549999999</v>
          </cell>
        </row>
        <row r="167">
          <cell r="G167">
            <v>4675.638999999999</v>
          </cell>
        </row>
        <row r="170">
          <cell r="G170">
            <v>7044.61165</v>
          </cell>
        </row>
        <row r="172">
          <cell r="G172">
            <v>1088.95904</v>
          </cell>
        </row>
        <row r="174">
          <cell r="G174">
            <v>5140.80656</v>
          </cell>
        </row>
        <row r="176">
          <cell r="G176">
            <v>14517.361</v>
          </cell>
        </row>
        <row r="179">
          <cell r="G179">
            <v>1894.8381</v>
          </cell>
        </row>
        <row r="180">
          <cell r="G180">
            <v>178</v>
          </cell>
        </row>
        <row r="182">
          <cell r="G182">
            <v>1581.99718</v>
          </cell>
        </row>
        <row r="183">
          <cell r="G183">
            <v>138.071</v>
          </cell>
        </row>
        <row r="185">
          <cell r="G185">
            <v>1286.7</v>
          </cell>
        </row>
        <row r="187">
          <cell r="G187">
            <v>313.94000000000005</v>
          </cell>
        </row>
        <row r="190">
          <cell r="G190">
            <v>50</v>
          </cell>
        </row>
        <row r="194">
          <cell r="G194">
            <v>343.55</v>
          </cell>
        </row>
        <row r="196">
          <cell r="G196">
            <v>6118.2</v>
          </cell>
        </row>
        <row r="198">
          <cell r="B198" t="str">
            <v>Социальные выплаты гражданам, кроме публичных нормативных социальных выплат</v>
          </cell>
        </row>
        <row r="200">
          <cell r="G200">
            <v>21278</v>
          </cell>
        </row>
        <row r="203">
          <cell r="G203">
            <v>3190.0090000000005</v>
          </cell>
        </row>
        <row r="204">
          <cell r="G204">
            <v>647.37444</v>
          </cell>
        </row>
        <row r="205">
          <cell r="G205">
            <v>43.61656</v>
          </cell>
        </row>
        <row r="206">
          <cell r="G206">
            <v>4750</v>
          </cell>
        </row>
        <row r="208">
          <cell r="G208">
            <v>1175</v>
          </cell>
        </row>
        <row r="212">
          <cell r="G212">
            <v>1518.16846</v>
          </cell>
        </row>
        <row r="213">
          <cell r="G213">
            <v>556.3173800000001</v>
          </cell>
        </row>
        <row r="216">
          <cell r="G216">
            <v>954.4842199999999</v>
          </cell>
        </row>
        <row r="217">
          <cell r="G217">
            <v>89.356</v>
          </cell>
        </row>
        <row r="219">
          <cell r="G219">
            <v>2912.31417</v>
          </cell>
        </row>
        <row r="222">
          <cell r="G222">
            <v>760</v>
          </cell>
        </row>
        <row r="223">
          <cell r="G223">
            <v>859</v>
          </cell>
        </row>
        <row r="227">
          <cell r="G227">
            <v>230</v>
          </cell>
        </row>
        <row r="230">
          <cell r="G230">
            <v>22980.33329</v>
          </cell>
        </row>
        <row r="232">
          <cell r="G232">
            <v>7100</v>
          </cell>
        </row>
        <row r="235">
          <cell r="G235">
            <v>2425.8697300000003</v>
          </cell>
        </row>
        <row r="236">
          <cell r="G236">
            <v>96.369</v>
          </cell>
        </row>
        <row r="237">
          <cell r="G237">
            <v>34.4</v>
          </cell>
        </row>
        <row r="241">
          <cell r="G241">
            <v>11018.85308</v>
          </cell>
        </row>
        <row r="242">
          <cell r="G242">
            <v>1907.36965</v>
          </cell>
        </row>
        <row r="243">
          <cell r="G243">
            <v>7</v>
          </cell>
        </row>
        <row r="249">
          <cell r="G249">
            <v>26959.38439</v>
          </cell>
        </row>
        <row r="256">
          <cell r="G256">
            <v>500</v>
          </cell>
        </row>
        <row r="258">
          <cell r="G258">
            <v>17</v>
          </cell>
        </row>
        <row r="261">
          <cell r="G261">
            <v>400</v>
          </cell>
        </row>
        <row r="267">
          <cell r="G267">
            <v>4000</v>
          </cell>
        </row>
        <row r="270">
          <cell r="G270">
            <v>25000</v>
          </cell>
        </row>
        <row r="275">
          <cell r="G275">
            <v>4187.89933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109">
          <cell r="G109">
            <v>20667</v>
          </cell>
        </row>
        <row r="132">
          <cell r="G132">
            <v>17991.310400000002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46"/>
  <sheetViews>
    <sheetView tabSelected="1" view="pageBreakPreview" zoomScale="70" zoomScaleSheetLayoutView="70" zoomScalePageLayoutView="0" workbookViewId="0" topLeftCell="A73">
      <selection activeCell="F108" sqref="F108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875" style="1" customWidth="1"/>
    <col min="8" max="16384" width="9.125" style="1" customWidth="1"/>
  </cols>
  <sheetData>
    <row r="1" spans="5:7" ht="124.5" customHeight="1">
      <c r="E1" s="2"/>
      <c r="F1" s="33" t="s">
        <v>207</v>
      </c>
      <c r="G1" s="33"/>
    </row>
    <row r="2" ht="18" customHeight="1">
      <c r="G2" s="3"/>
    </row>
    <row r="3" spans="1:7" ht="78" customHeight="1">
      <c r="A3" s="36" t="s">
        <v>130</v>
      </c>
      <c r="B3" s="36"/>
      <c r="C3" s="36"/>
      <c r="D3" s="36"/>
      <c r="E3" s="36"/>
      <c r="F3" s="36"/>
      <c r="G3" s="36"/>
    </row>
    <row r="4" ht="18" customHeight="1">
      <c r="G4" s="3"/>
    </row>
    <row r="5" spans="1:7" ht="21.75" customHeight="1">
      <c r="A5" s="35" t="s">
        <v>62</v>
      </c>
      <c r="B5" s="34" t="s">
        <v>0</v>
      </c>
      <c r="C5" s="34" t="s">
        <v>1</v>
      </c>
      <c r="D5" s="34" t="s">
        <v>2</v>
      </c>
      <c r="E5" s="34" t="s">
        <v>3</v>
      </c>
      <c r="F5" s="34" t="s">
        <v>61</v>
      </c>
      <c r="G5" s="34"/>
    </row>
    <row r="6" spans="1:7" ht="81.75" customHeight="1">
      <c r="A6" s="35"/>
      <c r="B6" s="34"/>
      <c r="C6" s="34"/>
      <c r="D6" s="34"/>
      <c r="E6" s="34"/>
      <c r="F6" s="31" t="s">
        <v>71</v>
      </c>
      <c r="G6" s="4" t="s">
        <v>56</v>
      </c>
    </row>
    <row r="7" spans="1:7" ht="24" customHeight="1">
      <c r="A7" s="5" t="s">
        <v>115</v>
      </c>
      <c r="B7" s="6" t="s">
        <v>57</v>
      </c>
      <c r="C7" s="30"/>
      <c r="D7" s="7"/>
      <c r="E7" s="7"/>
      <c r="F7" s="8">
        <f>F8+F11+F15+F20+F25+F28</f>
        <v>137544.11391000001</v>
      </c>
      <c r="G7" s="8">
        <f>G8+G11+G15+G20+G25+G28</f>
        <v>273</v>
      </c>
    </row>
    <row r="8" spans="1:7" ht="60.75" customHeight="1">
      <c r="A8" s="9" t="s">
        <v>116</v>
      </c>
      <c r="B8" s="10" t="s">
        <v>57</v>
      </c>
      <c r="C8" s="10" t="s">
        <v>83</v>
      </c>
      <c r="D8" s="7"/>
      <c r="E8" s="7"/>
      <c r="F8" s="11">
        <f>F9</f>
        <v>1344.7681</v>
      </c>
      <c r="G8" s="11">
        <f>G9</f>
        <v>0</v>
      </c>
    </row>
    <row r="9" spans="1:7" ht="88.5" customHeight="1">
      <c r="A9" s="12" t="s">
        <v>31</v>
      </c>
      <c r="B9" s="10" t="s">
        <v>57</v>
      </c>
      <c r="C9" s="10" t="s">
        <v>83</v>
      </c>
      <c r="D9" s="10" t="s">
        <v>79</v>
      </c>
      <c r="E9" s="7"/>
      <c r="F9" s="13">
        <f>F10</f>
        <v>1344.7681</v>
      </c>
      <c r="G9" s="13">
        <f>G10</f>
        <v>0</v>
      </c>
    </row>
    <row r="10" spans="1:7" ht="47.25" customHeight="1">
      <c r="A10" s="12" t="s">
        <v>137</v>
      </c>
      <c r="B10" s="10" t="s">
        <v>57</v>
      </c>
      <c r="C10" s="10" t="s">
        <v>83</v>
      </c>
      <c r="D10" s="10" t="s">
        <v>79</v>
      </c>
      <c r="E10" s="10" t="s">
        <v>136</v>
      </c>
      <c r="F10" s="13">
        <f>'[2]приложение 6 '!$G$15</f>
        <v>1344.7681</v>
      </c>
      <c r="G10" s="29">
        <v>0</v>
      </c>
    </row>
    <row r="11" spans="1:7" ht="54.75" customHeight="1">
      <c r="A11" s="12" t="s">
        <v>6</v>
      </c>
      <c r="B11" s="10" t="s">
        <v>57</v>
      </c>
      <c r="C11" s="10" t="s">
        <v>60</v>
      </c>
      <c r="D11" s="10"/>
      <c r="E11" s="10"/>
      <c r="F11" s="11">
        <f>F12</f>
        <v>3616.8431600000004</v>
      </c>
      <c r="G11" s="11">
        <f>G12</f>
        <v>0</v>
      </c>
    </row>
    <row r="12" spans="1:7" ht="75.75" customHeight="1">
      <c r="A12" s="12" t="s">
        <v>31</v>
      </c>
      <c r="B12" s="10" t="s">
        <v>57</v>
      </c>
      <c r="C12" s="10" t="s">
        <v>60</v>
      </c>
      <c r="D12" s="10" t="s">
        <v>79</v>
      </c>
      <c r="E12" s="10"/>
      <c r="F12" s="13">
        <f>F13+F14</f>
        <v>3616.8431600000004</v>
      </c>
      <c r="G12" s="13">
        <f>G13+G14</f>
        <v>0</v>
      </c>
    </row>
    <row r="13" spans="1:7" ht="71.25" customHeight="1">
      <c r="A13" s="12" t="s">
        <v>137</v>
      </c>
      <c r="B13" s="10" t="s">
        <v>57</v>
      </c>
      <c r="C13" s="10" t="s">
        <v>60</v>
      </c>
      <c r="D13" s="10" t="s">
        <v>79</v>
      </c>
      <c r="E13" s="10" t="s">
        <v>136</v>
      </c>
      <c r="F13" s="13">
        <f>'[2]приложение 6 '!$G$10</f>
        <v>2945.64316</v>
      </c>
      <c r="G13" s="14">
        <v>0</v>
      </c>
    </row>
    <row r="14" spans="1:7" ht="48" customHeight="1">
      <c r="A14" s="12" t="s">
        <v>139</v>
      </c>
      <c r="B14" s="10" t="s">
        <v>57</v>
      </c>
      <c r="C14" s="10" t="s">
        <v>60</v>
      </c>
      <c r="D14" s="10" t="s">
        <v>79</v>
      </c>
      <c r="E14" s="10" t="s">
        <v>138</v>
      </c>
      <c r="F14" s="13">
        <f>'[2]приложение 6 '!$G$11</f>
        <v>671.2</v>
      </c>
      <c r="G14" s="14">
        <v>0</v>
      </c>
    </row>
    <row r="15" spans="1:7" ht="24" customHeight="1">
      <c r="A15" s="12" t="s">
        <v>9</v>
      </c>
      <c r="B15" s="10" t="s">
        <v>57</v>
      </c>
      <c r="C15" s="10" t="s">
        <v>58</v>
      </c>
      <c r="D15" s="10"/>
      <c r="E15" s="10"/>
      <c r="F15" s="11">
        <f>F16</f>
        <v>45083.80482</v>
      </c>
      <c r="G15" s="11">
        <f>G16</f>
        <v>0</v>
      </c>
    </row>
    <row r="16" spans="1:7" ht="84" customHeight="1">
      <c r="A16" s="12" t="s">
        <v>31</v>
      </c>
      <c r="B16" s="10" t="s">
        <v>57</v>
      </c>
      <c r="C16" s="10" t="s">
        <v>58</v>
      </c>
      <c r="D16" s="10" t="s">
        <v>79</v>
      </c>
      <c r="E16" s="10"/>
      <c r="F16" s="13">
        <f>SUM(F17:F19)</f>
        <v>45083.80482</v>
      </c>
      <c r="G16" s="13">
        <f>G17</f>
        <v>0</v>
      </c>
    </row>
    <row r="17" spans="1:7" ht="57" customHeight="1">
      <c r="A17" s="12" t="s">
        <v>137</v>
      </c>
      <c r="B17" s="10" t="s">
        <v>57</v>
      </c>
      <c r="C17" s="10" t="s">
        <v>58</v>
      </c>
      <c r="D17" s="10" t="s">
        <v>79</v>
      </c>
      <c r="E17" s="10" t="s">
        <v>136</v>
      </c>
      <c r="F17" s="13">
        <f>'[2]приложение 6 '!$G$18</f>
        <v>38424.07751</v>
      </c>
      <c r="G17" s="14">
        <v>0</v>
      </c>
    </row>
    <row r="18" spans="1:7" ht="50.25" customHeight="1">
      <c r="A18" s="12" t="s">
        <v>139</v>
      </c>
      <c r="B18" s="10" t="s">
        <v>4</v>
      </c>
      <c r="C18" s="10" t="s">
        <v>8</v>
      </c>
      <c r="D18" s="10" t="s">
        <v>79</v>
      </c>
      <c r="E18" s="10" t="s">
        <v>138</v>
      </c>
      <c r="F18" s="13">
        <f>'[2]приложение 6 '!$G$19</f>
        <v>6415.77131</v>
      </c>
      <c r="G18" s="13">
        <v>0</v>
      </c>
    </row>
    <row r="19" spans="1:7" ht="30" customHeight="1">
      <c r="A19" s="12" t="s">
        <v>141</v>
      </c>
      <c r="B19" s="10" t="s">
        <v>4</v>
      </c>
      <c r="C19" s="10" t="s">
        <v>8</v>
      </c>
      <c r="D19" s="10" t="s">
        <v>79</v>
      </c>
      <c r="E19" s="10" t="s">
        <v>140</v>
      </c>
      <c r="F19" s="13">
        <f>'[2]приложение 6 '!$G$20</f>
        <v>243.956</v>
      </c>
      <c r="G19" s="13">
        <v>0</v>
      </c>
    </row>
    <row r="20" spans="1:7" ht="69.75" customHeight="1">
      <c r="A20" s="12" t="s">
        <v>78</v>
      </c>
      <c r="B20" s="10" t="s">
        <v>57</v>
      </c>
      <c r="C20" s="10" t="s">
        <v>80</v>
      </c>
      <c r="D20" s="10"/>
      <c r="E20" s="10"/>
      <c r="F20" s="11">
        <f>F21</f>
        <v>12933.222730000001</v>
      </c>
      <c r="G20" s="11">
        <f>G21</f>
        <v>0</v>
      </c>
    </row>
    <row r="21" spans="1:7" ht="73.5" customHeight="1">
      <c r="A21" s="12" t="s">
        <v>157</v>
      </c>
      <c r="B21" s="10" t="s">
        <v>57</v>
      </c>
      <c r="C21" s="10" t="s">
        <v>80</v>
      </c>
      <c r="D21" s="10" t="s">
        <v>156</v>
      </c>
      <c r="E21" s="10"/>
      <c r="F21" s="13">
        <f>SUM(F22:F24)</f>
        <v>12933.222730000001</v>
      </c>
      <c r="G21" s="13">
        <f>G22</f>
        <v>0</v>
      </c>
    </row>
    <row r="22" spans="1:7" ht="60" customHeight="1">
      <c r="A22" s="12" t="s">
        <v>137</v>
      </c>
      <c r="B22" s="10" t="s">
        <v>57</v>
      </c>
      <c r="C22" s="10" t="s">
        <v>80</v>
      </c>
      <c r="D22" s="10" t="s">
        <v>156</v>
      </c>
      <c r="E22" s="10" t="s">
        <v>136</v>
      </c>
      <c r="F22" s="13">
        <f>'[2]приложение 6 '!$G$241</f>
        <v>11018.85308</v>
      </c>
      <c r="G22" s="14">
        <v>0</v>
      </c>
    </row>
    <row r="23" spans="1:7" ht="58.5" customHeight="1">
      <c r="A23" s="12" t="s">
        <v>139</v>
      </c>
      <c r="B23" s="10" t="s">
        <v>57</v>
      </c>
      <c r="C23" s="10" t="s">
        <v>80</v>
      </c>
      <c r="D23" s="10" t="s">
        <v>156</v>
      </c>
      <c r="E23" s="10" t="s">
        <v>138</v>
      </c>
      <c r="F23" s="13">
        <f>'[2]приложение 6 '!$G$242</f>
        <v>1907.36965</v>
      </c>
      <c r="G23" s="14">
        <v>0</v>
      </c>
    </row>
    <row r="24" spans="1:7" ht="23.25" customHeight="1">
      <c r="A24" s="12" t="s">
        <v>141</v>
      </c>
      <c r="B24" s="10" t="s">
        <v>57</v>
      </c>
      <c r="C24" s="10" t="s">
        <v>80</v>
      </c>
      <c r="D24" s="10" t="s">
        <v>156</v>
      </c>
      <c r="E24" s="10" t="s">
        <v>140</v>
      </c>
      <c r="F24" s="13">
        <f>'[2]приложение 6 '!$G$243</f>
        <v>7</v>
      </c>
      <c r="G24" s="14">
        <v>0</v>
      </c>
    </row>
    <row r="25" spans="1:7" ht="15.75">
      <c r="A25" s="12" t="s">
        <v>43</v>
      </c>
      <c r="B25" s="10" t="s">
        <v>57</v>
      </c>
      <c r="C25" s="10">
        <v>11</v>
      </c>
      <c r="D25" s="10" t="s">
        <v>88</v>
      </c>
      <c r="E25" s="10"/>
      <c r="F25" s="11">
        <f>F26</f>
        <v>1000</v>
      </c>
      <c r="G25" s="11">
        <f>G26</f>
        <v>0</v>
      </c>
    </row>
    <row r="26" spans="1:7" ht="15">
      <c r="A26" s="12" t="s">
        <v>43</v>
      </c>
      <c r="B26" s="10" t="s">
        <v>57</v>
      </c>
      <c r="C26" s="10">
        <v>11</v>
      </c>
      <c r="D26" s="10" t="s">
        <v>86</v>
      </c>
      <c r="E26" s="10"/>
      <c r="F26" s="13">
        <f>F27</f>
        <v>1000</v>
      </c>
      <c r="G26" s="13">
        <f>G27</f>
        <v>0</v>
      </c>
    </row>
    <row r="27" spans="1:7" ht="15">
      <c r="A27" s="12" t="s">
        <v>104</v>
      </c>
      <c r="B27" s="10" t="s">
        <v>57</v>
      </c>
      <c r="C27" s="10">
        <v>11</v>
      </c>
      <c r="D27" s="10" t="s">
        <v>86</v>
      </c>
      <c r="E27" s="10" t="s">
        <v>103</v>
      </c>
      <c r="F27" s="13">
        <f>'[1]приложение 4 '!$G$197</f>
        <v>1000</v>
      </c>
      <c r="G27" s="14">
        <v>0</v>
      </c>
    </row>
    <row r="28" spans="1:7" ht="31.5" customHeight="1">
      <c r="A28" s="12" t="s">
        <v>10</v>
      </c>
      <c r="B28" s="10" t="s">
        <v>57</v>
      </c>
      <c r="C28" s="10" t="s">
        <v>98</v>
      </c>
      <c r="D28" s="10"/>
      <c r="E28" s="10"/>
      <c r="F28" s="11">
        <f>F29+F33+F35+F38+F41</f>
        <v>73565.47510000001</v>
      </c>
      <c r="G28" s="11">
        <f>G29+G33+G35+G38+G41</f>
        <v>273</v>
      </c>
    </row>
    <row r="29" spans="1:7" ht="95.25" customHeight="1">
      <c r="A29" s="12" t="s">
        <v>31</v>
      </c>
      <c r="B29" s="10" t="s">
        <v>57</v>
      </c>
      <c r="C29" s="10">
        <v>13</v>
      </c>
      <c r="D29" s="10" t="s">
        <v>79</v>
      </c>
      <c r="E29" s="10"/>
      <c r="F29" s="13">
        <f>SUM(F30:F32)</f>
        <v>15125.894380000002</v>
      </c>
      <c r="G29" s="13">
        <f>G30</f>
        <v>0</v>
      </c>
    </row>
    <row r="30" spans="1:7" ht="65.25" customHeight="1">
      <c r="A30" s="12" t="s">
        <v>137</v>
      </c>
      <c r="B30" s="10" t="s">
        <v>57</v>
      </c>
      <c r="C30" s="10">
        <v>13</v>
      </c>
      <c r="D30" s="10" t="s">
        <v>79</v>
      </c>
      <c r="E30" s="10" t="s">
        <v>136</v>
      </c>
      <c r="F30" s="13">
        <f>'[2]приложение 6 '!$G$212+'[2]приложение 6 '!$G$97</f>
        <v>12712.077000000001</v>
      </c>
      <c r="G30" s="14">
        <v>0</v>
      </c>
    </row>
    <row r="31" spans="1:7" ht="65.25" customHeight="1">
      <c r="A31" s="12" t="s">
        <v>139</v>
      </c>
      <c r="B31" s="10" t="s">
        <v>57</v>
      </c>
      <c r="C31" s="10">
        <v>13</v>
      </c>
      <c r="D31" s="10" t="s">
        <v>79</v>
      </c>
      <c r="E31" s="10" t="s">
        <v>138</v>
      </c>
      <c r="F31" s="13">
        <f>'[2]приложение 6 '!$G$98+'[2]приложение 6 '!$G$213</f>
        <v>2406.31738</v>
      </c>
      <c r="G31" s="14">
        <v>0</v>
      </c>
    </row>
    <row r="32" spans="1:7" ht="28.5" customHeight="1">
      <c r="A32" s="12" t="s">
        <v>141</v>
      </c>
      <c r="B32" s="10" t="s">
        <v>57</v>
      </c>
      <c r="C32" s="10">
        <v>13</v>
      </c>
      <c r="D32" s="10" t="s">
        <v>79</v>
      </c>
      <c r="E32" s="10" t="s">
        <v>140</v>
      </c>
      <c r="F32" s="13">
        <f>'[2]приложение 6 '!$G$99</f>
        <v>7.5</v>
      </c>
      <c r="G32" s="14">
        <v>0</v>
      </c>
    </row>
    <row r="33" spans="1:7" ht="70.5" customHeight="1">
      <c r="A33" s="12" t="s">
        <v>33</v>
      </c>
      <c r="B33" s="10" t="s">
        <v>57</v>
      </c>
      <c r="C33" s="10">
        <v>13</v>
      </c>
      <c r="D33" s="10" t="s">
        <v>81</v>
      </c>
      <c r="E33" s="10"/>
      <c r="F33" s="13">
        <f>F34</f>
        <v>3755</v>
      </c>
      <c r="G33" s="13">
        <f>G34</f>
        <v>0</v>
      </c>
    </row>
    <row r="34" spans="1:7" ht="54" customHeight="1">
      <c r="A34" s="12" t="s">
        <v>139</v>
      </c>
      <c r="B34" s="10" t="s">
        <v>57</v>
      </c>
      <c r="C34" s="10">
        <v>13</v>
      </c>
      <c r="D34" s="10" t="s">
        <v>81</v>
      </c>
      <c r="E34" s="10" t="s">
        <v>138</v>
      </c>
      <c r="F34" s="13">
        <f>'[1]приложение 4 '!$G$29</f>
        <v>3755</v>
      </c>
      <c r="G34" s="14">
        <v>0</v>
      </c>
    </row>
    <row r="35" spans="1:7" ht="49.5" customHeight="1">
      <c r="A35" s="12" t="s">
        <v>51</v>
      </c>
      <c r="B35" s="10" t="s">
        <v>57</v>
      </c>
      <c r="C35" s="10">
        <v>13</v>
      </c>
      <c r="D35" s="10" t="s">
        <v>82</v>
      </c>
      <c r="E35" s="10"/>
      <c r="F35" s="13">
        <f>SUM(F36:F36)+F37</f>
        <v>22171.065779999997</v>
      </c>
      <c r="G35" s="13">
        <f>SUM(G36:G36)+G37</f>
        <v>0</v>
      </c>
    </row>
    <row r="36" spans="1:7" ht="69" customHeight="1">
      <c r="A36" s="12" t="s">
        <v>139</v>
      </c>
      <c r="B36" s="10" t="s">
        <v>57</v>
      </c>
      <c r="C36" s="10">
        <v>13</v>
      </c>
      <c r="D36" s="10" t="s">
        <v>82</v>
      </c>
      <c r="E36" s="10" t="s">
        <v>138</v>
      </c>
      <c r="F36" s="13">
        <f>'[2]приложение 6 '!$G$25</f>
        <v>11385.599</v>
      </c>
      <c r="G36" s="14">
        <v>0</v>
      </c>
    </row>
    <row r="37" spans="1:7" ht="36" customHeight="1">
      <c r="A37" s="12" t="s">
        <v>205</v>
      </c>
      <c r="B37" s="10" t="s">
        <v>57</v>
      </c>
      <c r="C37" s="10">
        <v>13</v>
      </c>
      <c r="D37" s="10" t="s">
        <v>82</v>
      </c>
      <c r="E37" s="10" t="s">
        <v>142</v>
      </c>
      <c r="F37" s="13">
        <f>'[2]приложение 6 '!$G$26</f>
        <v>10785.466779999999</v>
      </c>
      <c r="G37" s="14">
        <v>0</v>
      </c>
    </row>
    <row r="38" spans="1:7" ht="31.5" customHeight="1">
      <c r="A38" s="12" t="s">
        <v>44</v>
      </c>
      <c r="B38" s="10" t="s">
        <v>4</v>
      </c>
      <c r="C38" s="10">
        <v>13</v>
      </c>
      <c r="D38" s="10" t="s">
        <v>89</v>
      </c>
      <c r="E38" s="10"/>
      <c r="F38" s="13">
        <f>SUM(F39:F40)</f>
        <v>32240.51494</v>
      </c>
      <c r="G38" s="13">
        <f>G39</f>
        <v>0</v>
      </c>
    </row>
    <row r="39" spans="1:7" ht="33.75" customHeight="1">
      <c r="A39" s="12" t="s">
        <v>205</v>
      </c>
      <c r="B39" s="10" t="s">
        <v>4</v>
      </c>
      <c r="C39" s="10">
        <v>13</v>
      </c>
      <c r="D39" s="10" t="s">
        <v>89</v>
      </c>
      <c r="E39" s="10" t="s">
        <v>142</v>
      </c>
      <c r="F39" s="13">
        <f>'[2]приложение 6 '!$G$28+'[2]приложение 6 '!$G$249</f>
        <v>31240.51494</v>
      </c>
      <c r="G39" s="14">
        <v>0</v>
      </c>
    </row>
    <row r="40" spans="1:7" ht="80.25" customHeight="1">
      <c r="A40" s="12" t="s">
        <v>144</v>
      </c>
      <c r="B40" s="10" t="s">
        <v>57</v>
      </c>
      <c r="C40" s="10">
        <v>13</v>
      </c>
      <c r="D40" s="10" t="s">
        <v>89</v>
      </c>
      <c r="E40" s="10" t="s">
        <v>143</v>
      </c>
      <c r="F40" s="13">
        <f>'[1]приложение 4 '!$G$201</f>
        <v>1000</v>
      </c>
      <c r="G40" s="14">
        <v>0</v>
      </c>
    </row>
    <row r="41" spans="1:7" ht="45.75" customHeight="1">
      <c r="A41" s="12" t="s">
        <v>158</v>
      </c>
      <c r="B41" s="10" t="s">
        <v>57</v>
      </c>
      <c r="C41" s="10">
        <v>13</v>
      </c>
      <c r="D41" s="10" t="s">
        <v>159</v>
      </c>
      <c r="E41" s="10"/>
      <c r="F41" s="13">
        <f>F42</f>
        <v>273</v>
      </c>
      <c r="G41" s="13">
        <f>G42</f>
        <v>273</v>
      </c>
    </row>
    <row r="42" spans="1:7" ht="53.25" customHeight="1">
      <c r="A42" s="12" t="s">
        <v>139</v>
      </c>
      <c r="B42" s="10" t="s">
        <v>57</v>
      </c>
      <c r="C42" s="10">
        <v>13</v>
      </c>
      <c r="D42" s="10" t="s">
        <v>159</v>
      </c>
      <c r="E42" s="10" t="s">
        <v>138</v>
      </c>
      <c r="F42" s="13">
        <f>'[2]приложение 6 '!$G$30</f>
        <v>273</v>
      </c>
      <c r="G42" s="14">
        <f>'[2]приложение 6 '!$H$29</f>
        <v>273</v>
      </c>
    </row>
    <row r="43" spans="1:7" ht="25.5" customHeight="1">
      <c r="A43" s="15" t="s">
        <v>117</v>
      </c>
      <c r="B43" s="6" t="s">
        <v>83</v>
      </c>
      <c r="C43" s="10"/>
      <c r="D43" s="10"/>
      <c r="E43" s="10"/>
      <c r="F43" s="8">
        <f aca="true" t="shared" si="0" ref="F43:G45">F44</f>
        <v>220</v>
      </c>
      <c r="G43" s="8">
        <f t="shared" si="0"/>
        <v>0</v>
      </c>
    </row>
    <row r="44" spans="1:7" ht="27.75" customHeight="1">
      <c r="A44" s="12" t="s">
        <v>11</v>
      </c>
      <c r="B44" s="10" t="s">
        <v>83</v>
      </c>
      <c r="C44" s="10" t="s">
        <v>58</v>
      </c>
      <c r="D44" s="10"/>
      <c r="E44" s="10"/>
      <c r="F44" s="11">
        <f t="shared" si="0"/>
        <v>220</v>
      </c>
      <c r="G44" s="11">
        <f t="shared" si="0"/>
        <v>0</v>
      </c>
    </row>
    <row r="45" spans="1:7" ht="39" customHeight="1">
      <c r="A45" s="12" t="s">
        <v>34</v>
      </c>
      <c r="B45" s="10" t="s">
        <v>83</v>
      </c>
      <c r="C45" s="10" t="s">
        <v>58</v>
      </c>
      <c r="D45" s="10">
        <v>2090000</v>
      </c>
      <c r="E45" s="10"/>
      <c r="F45" s="13">
        <f t="shared" si="0"/>
        <v>220</v>
      </c>
      <c r="G45" s="13">
        <f t="shared" si="0"/>
        <v>0</v>
      </c>
    </row>
    <row r="46" spans="1:7" ht="51" customHeight="1">
      <c r="A46" s="12" t="s">
        <v>139</v>
      </c>
      <c r="B46" s="10" t="s">
        <v>83</v>
      </c>
      <c r="C46" s="10" t="s">
        <v>58</v>
      </c>
      <c r="D46" s="10">
        <v>2090000</v>
      </c>
      <c r="E46" s="10" t="s">
        <v>138</v>
      </c>
      <c r="F46" s="13">
        <f>'[1]приложение 4 '!$G$37</f>
        <v>220</v>
      </c>
      <c r="G46" s="14">
        <v>0</v>
      </c>
    </row>
    <row r="47" spans="1:7" ht="38.25" customHeight="1">
      <c r="A47" s="15" t="s">
        <v>118</v>
      </c>
      <c r="B47" s="6" t="s">
        <v>60</v>
      </c>
      <c r="C47" s="10"/>
      <c r="D47" s="10"/>
      <c r="E47" s="10"/>
      <c r="F47" s="8">
        <f>F48+F51</f>
        <v>1943</v>
      </c>
      <c r="G47" s="8">
        <f>G48+G51</f>
        <v>838</v>
      </c>
    </row>
    <row r="48" spans="1:7" s="16" customFormat="1" ht="51" customHeight="1">
      <c r="A48" s="12" t="s">
        <v>67</v>
      </c>
      <c r="B48" s="10" t="s">
        <v>60</v>
      </c>
      <c r="C48" s="10" t="s">
        <v>84</v>
      </c>
      <c r="D48" s="10"/>
      <c r="E48" s="10"/>
      <c r="F48" s="11">
        <f>F49</f>
        <v>385</v>
      </c>
      <c r="G48" s="11">
        <f>G49</f>
        <v>0</v>
      </c>
    </row>
    <row r="49" spans="1:7" s="16" customFormat="1" ht="53.25" customHeight="1">
      <c r="A49" s="12" t="s">
        <v>35</v>
      </c>
      <c r="B49" s="10" t="s">
        <v>60</v>
      </c>
      <c r="C49" s="10" t="s">
        <v>84</v>
      </c>
      <c r="D49" s="10">
        <v>2180000</v>
      </c>
      <c r="E49" s="17"/>
      <c r="F49" s="13">
        <f>F50</f>
        <v>385</v>
      </c>
      <c r="G49" s="13">
        <f>G50</f>
        <v>0</v>
      </c>
    </row>
    <row r="50" spans="1:7" s="16" customFormat="1" ht="66" customHeight="1">
      <c r="A50" s="12" t="s">
        <v>139</v>
      </c>
      <c r="B50" s="10" t="s">
        <v>60</v>
      </c>
      <c r="C50" s="10" t="s">
        <v>84</v>
      </c>
      <c r="D50" s="10">
        <v>2180000</v>
      </c>
      <c r="E50" s="10" t="s">
        <v>138</v>
      </c>
      <c r="F50" s="13">
        <f>'[1]приложение 4 '!$G$40</f>
        <v>385</v>
      </c>
      <c r="G50" s="18">
        <v>0</v>
      </c>
    </row>
    <row r="51" spans="1:7" s="16" customFormat="1" ht="59.25" customHeight="1">
      <c r="A51" s="12" t="s">
        <v>50</v>
      </c>
      <c r="B51" s="10" t="s">
        <v>60</v>
      </c>
      <c r="C51" s="10">
        <v>14</v>
      </c>
      <c r="D51" s="10"/>
      <c r="E51" s="10"/>
      <c r="F51" s="11">
        <f>F54+F56+F52</f>
        <v>1558</v>
      </c>
      <c r="G51" s="11">
        <f>G54+G56+G52</f>
        <v>838</v>
      </c>
    </row>
    <row r="52" spans="1:7" s="16" customFormat="1" ht="59.25" customHeight="1">
      <c r="A52" s="12" t="s">
        <v>160</v>
      </c>
      <c r="B52" s="10" t="s">
        <v>60</v>
      </c>
      <c r="C52" s="10" t="s">
        <v>128</v>
      </c>
      <c r="D52" s="10" t="s">
        <v>161</v>
      </c>
      <c r="E52" s="10"/>
      <c r="F52" s="13">
        <f>F53</f>
        <v>838</v>
      </c>
      <c r="G52" s="13">
        <f>G53</f>
        <v>838</v>
      </c>
    </row>
    <row r="53" spans="1:7" s="16" customFormat="1" ht="59.25" customHeight="1">
      <c r="A53" s="12" t="s">
        <v>137</v>
      </c>
      <c r="B53" s="10" t="s">
        <v>60</v>
      </c>
      <c r="C53" s="10" t="s">
        <v>128</v>
      </c>
      <c r="D53" s="10" t="s">
        <v>161</v>
      </c>
      <c r="E53" s="10" t="s">
        <v>136</v>
      </c>
      <c r="F53" s="13">
        <f>'[2]приложение 6 '!$G$41</f>
        <v>838</v>
      </c>
      <c r="G53" s="13">
        <f>'[2]приложение 6 '!$H$41</f>
        <v>838</v>
      </c>
    </row>
    <row r="54" spans="1:7" s="16" customFormat="1" ht="60" customHeight="1">
      <c r="A54" s="12" t="s">
        <v>184</v>
      </c>
      <c r="B54" s="10" t="s">
        <v>60</v>
      </c>
      <c r="C54" s="10">
        <v>14</v>
      </c>
      <c r="D54" s="10">
        <v>7950100</v>
      </c>
      <c r="E54" s="10"/>
      <c r="F54" s="13">
        <f>F55</f>
        <v>500</v>
      </c>
      <c r="G54" s="13">
        <f>G55</f>
        <v>0</v>
      </c>
    </row>
    <row r="55" spans="1:7" s="16" customFormat="1" ht="64.5" customHeight="1">
      <c r="A55" s="12" t="s">
        <v>139</v>
      </c>
      <c r="B55" s="10" t="s">
        <v>60</v>
      </c>
      <c r="C55" s="10">
        <v>14</v>
      </c>
      <c r="D55" s="10">
        <v>7950100</v>
      </c>
      <c r="E55" s="10" t="s">
        <v>138</v>
      </c>
      <c r="F55" s="13">
        <f>'[2]приложение 6 '!$G$43</f>
        <v>500</v>
      </c>
      <c r="G55" s="14">
        <v>0</v>
      </c>
    </row>
    <row r="56" spans="1:7" s="16" customFormat="1" ht="64.5" customHeight="1">
      <c r="A56" s="12" t="s">
        <v>185</v>
      </c>
      <c r="B56" s="10" t="s">
        <v>60</v>
      </c>
      <c r="C56" s="10" t="s">
        <v>84</v>
      </c>
      <c r="D56" s="10" t="s">
        <v>132</v>
      </c>
      <c r="E56" s="10"/>
      <c r="F56" s="13">
        <f>F57</f>
        <v>220</v>
      </c>
      <c r="G56" s="13">
        <f>G57</f>
        <v>0</v>
      </c>
    </row>
    <row r="57" spans="1:7" s="16" customFormat="1" ht="64.5" customHeight="1">
      <c r="A57" s="12" t="s">
        <v>139</v>
      </c>
      <c r="B57" s="10" t="s">
        <v>60</v>
      </c>
      <c r="C57" s="10" t="s">
        <v>84</v>
      </c>
      <c r="D57" s="10" t="s">
        <v>132</v>
      </c>
      <c r="E57" s="10" t="s">
        <v>138</v>
      </c>
      <c r="F57" s="13">
        <f>'[1]приложение 4 '!$G$42</f>
        <v>220</v>
      </c>
      <c r="G57" s="14">
        <v>0</v>
      </c>
    </row>
    <row r="58" spans="1:7" s="16" customFormat="1" ht="20.25" customHeight="1">
      <c r="A58" s="15" t="s">
        <v>119</v>
      </c>
      <c r="B58" s="6" t="s">
        <v>58</v>
      </c>
      <c r="C58" s="10"/>
      <c r="D58" s="10"/>
      <c r="E58" s="10"/>
      <c r="F58" s="8">
        <f>F59+F69+F72+F81+F62</f>
        <v>41020.115</v>
      </c>
      <c r="G58" s="8">
        <f>G59+G69+G72+G81+G62</f>
        <v>5408.514999999999</v>
      </c>
    </row>
    <row r="59" spans="1:7" s="16" customFormat="1" ht="27" customHeight="1">
      <c r="A59" s="12" t="s">
        <v>14</v>
      </c>
      <c r="B59" s="10" t="s">
        <v>58</v>
      </c>
      <c r="C59" s="10" t="s">
        <v>53</v>
      </c>
      <c r="D59" s="10"/>
      <c r="E59" s="10"/>
      <c r="F59" s="11">
        <f>F60</f>
        <v>100</v>
      </c>
      <c r="G59" s="11">
        <f>G60</f>
        <v>0</v>
      </c>
    </row>
    <row r="60" spans="1:7" s="16" customFormat="1" ht="36" customHeight="1">
      <c r="A60" s="12" t="s">
        <v>36</v>
      </c>
      <c r="B60" s="10" t="s">
        <v>58</v>
      </c>
      <c r="C60" s="10" t="s">
        <v>53</v>
      </c>
      <c r="D60" s="10">
        <v>2600000</v>
      </c>
      <c r="E60" s="10"/>
      <c r="F60" s="13">
        <f>F61</f>
        <v>100</v>
      </c>
      <c r="G60" s="13">
        <f>G61</f>
        <v>0</v>
      </c>
    </row>
    <row r="61" spans="1:7" s="16" customFormat="1" ht="66" customHeight="1">
      <c r="A61" s="12" t="s">
        <v>139</v>
      </c>
      <c r="B61" s="10" t="s">
        <v>58</v>
      </c>
      <c r="C61" s="10" t="s">
        <v>53</v>
      </c>
      <c r="D61" s="10">
        <v>2600000</v>
      </c>
      <c r="E61" s="10" t="s">
        <v>138</v>
      </c>
      <c r="F61" s="13">
        <f>'[1]приложение 4 '!$G$48</f>
        <v>100</v>
      </c>
      <c r="G61" s="18">
        <v>0</v>
      </c>
    </row>
    <row r="62" spans="1:7" s="16" customFormat="1" ht="42.75" customHeight="1">
      <c r="A62" s="19" t="s">
        <v>14</v>
      </c>
      <c r="B62" s="10" t="s">
        <v>58</v>
      </c>
      <c r="C62" s="10" t="s">
        <v>53</v>
      </c>
      <c r="D62" s="10"/>
      <c r="E62" s="10"/>
      <c r="F62" s="11">
        <f>F67+F63+F65</f>
        <v>5608.514999999999</v>
      </c>
      <c r="G62" s="11">
        <f>G67+G63+G65</f>
        <v>5408.514999999999</v>
      </c>
    </row>
    <row r="63" spans="1:7" s="16" customFormat="1" ht="71.25" customHeight="1">
      <c r="A63" s="20" t="s">
        <v>162</v>
      </c>
      <c r="B63" s="10" t="s">
        <v>58</v>
      </c>
      <c r="C63" s="10" t="s">
        <v>53</v>
      </c>
      <c r="D63" s="10" t="s">
        <v>163</v>
      </c>
      <c r="E63" s="10"/>
      <c r="F63" s="13">
        <f>F64</f>
        <v>3056</v>
      </c>
      <c r="G63" s="13">
        <f>G64</f>
        <v>3056</v>
      </c>
    </row>
    <row r="64" spans="1:7" s="16" customFormat="1" ht="72.75" customHeight="1">
      <c r="A64" s="12" t="s">
        <v>106</v>
      </c>
      <c r="B64" s="10" t="s">
        <v>58</v>
      </c>
      <c r="C64" s="10" t="s">
        <v>53</v>
      </c>
      <c r="D64" s="10" t="s">
        <v>163</v>
      </c>
      <c r="E64" s="10" t="s">
        <v>105</v>
      </c>
      <c r="F64" s="13">
        <f>'[2]приложение 6 '!$G$48</f>
        <v>3056</v>
      </c>
      <c r="G64" s="18">
        <f>'[2]приложение 6 '!$H$48</f>
        <v>3056</v>
      </c>
    </row>
    <row r="65" spans="1:7" s="16" customFormat="1" ht="55.5" customHeight="1">
      <c r="A65" s="12" t="s">
        <v>164</v>
      </c>
      <c r="B65" s="10" t="s">
        <v>58</v>
      </c>
      <c r="C65" s="10" t="s">
        <v>53</v>
      </c>
      <c r="D65" s="10" t="s">
        <v>165</v>
      </c>
      <c r="E65" s="10"/>
      <c r="F65" s="13">
        <f>F66</f>
        <v>2352.515</v>
      </c>
      <c r="G65" s="13">
        <f>G66</f>
        <v>2352.515</v>
      </c>
    </row>
    <row r="66" spans="1:7" s="16" customFormat="1" ht="54.75" customHeight="1">
      <c r="A66" s="12" t="s">
        <v>137</v>
      </c>
      <c r="B66" s="10" t="s">
        <v>58</v>
      </c>
      <c r="C66" s="10" t="s">
        <v>53</v>
      </c>
      <c r="D66" s="10" t="s">
        <v>165</v>
      </c>
      <c r="E66" s="10" t="s">
        <v>136</v>
      </c>
      <c r="F66" s="13">
        <f>'[2]приложение 6 '!$G$50</f>
        <v>2352.515</v>
      </c>
      <c r="G66" s="13">
        <f>'[2]приложение 6 '!$H$50</f>
        <v>2352.515</v>
      </c>
    </row>
    <row r="67" spans="1:7" s="16" customFormat="1" ht="66" customHeight="1">
      <c r="A67" s="12" t="s">
        <v>186</v>
      </c>
      <c r="B67" s="10" t="s">
        <v>58</v>
      </c>
      <c r="C67" s="10" t="s">
        <v>53</v>
      </c>
      <c r="D67" s="10" t="s">
        <v>131</v>
      </c>
      <c r="E67" s="10"/>
      <c r="F67" s="13">
        <f>F68</f>
        <v>200</v>
      </c>
      <c r="G67" s="13">
        <f>G68</f>
        <v>0</v>
      </c>
    </row>
    <row r="68" spans="1:7" s="16" customFormat="1" ht="66" customHeight="1">
      <c r="A68" s="12" t="s">
        <v>139</v>
      </c>
      <c r="B68" s="10" t="s">
        <v>58</v>
      </c>
      <c r="C68" s="10" t="s">
        <v>53</v>
      </c>
      <c r="D68" s="10" t="s">
        <v>131</v>
      </c>
      <c r="E68" s="10" t="s">
        <v>138</v>
      </c>
      <c r="F68" s="13">
        <f>'[2]приложение 6 '!$G$102</f>
        <v>200</v>
      </c>
      <c r="G68" s="18">
        <v>0</v>
      </c>
    </row>
    <row r="69" spans="1:7" ht="15.75">
      <c r="A69" s="12" t="s">
        <v>25</v>
      </c>
      <c r="B69" s="10" t="s">
        <v>58</v>
      </c>
      <c r="C69" s="10" t="s">
        <v>87</v>
      </c>
      <c r="D69" s="10"/>
      <c r="E69" s="10"/>
      <c r="F69" s="11">
        <f>F70</f>
        <v>2000</v>
      </c>
      <c r="G69" s="11">
        <f>G70</f>
        <v>0</v>
      </c>
    </row>
    <row r="70" spans="1:7" ht="15">
      <c r="A70" s="12" t="s">
        <v>37</v>
      </c>
      <c r="B70" s="10" t="s">
        <v>58</v>
      </c>
      <c r="C70" s="10" t="s">
        <v>87</v>
      </c>
      <c r="D70" s="10">
        <v>3170000</v>
      </c>
      <c r="E70" s="10"/>
      <c r="F70" s="13">
        <f>F71</f>
        <v>2000</v>
      </c>
      <c r="G70" s="13">
        <f>G71</f>
        <v>0</v>
      </c>
    </row>
    <row r="71" spans="1:7" ht="78.75" customHeight="1">
      <c r="A71" s="12" t="s">
        <v>106</v>
      </c>
      <c r="B71" s="10" t="s">
        <v>58</v>
      </c>
      <c r="C71" s="10" t="s">
        <v>87</v>
      </c>
      <c r="D71" s="10">
        <v>3170000</v>
      </c>
      <c r="E71" s="10" t="s">
        <v>105</v>
      </c>
      <c r="F71" s="13">
        <f>'[1]приложение 4 '!$G$204</f>
        <v>2000</v>
      </c>
      <c r="G71" s="14">
        <v>0</v>
      </c>
    </row>
    <row r="72" spans="1:7" s="16" customFormat="1" ht="17.25" customHeight="1">
      <c r="A72" s="12" t="s">
        <v>68</v>
      </c>
      <c r="B72" s="10" t="s">
        <v>58</v>
      </c>
      <c r="C72" s="10" t="s">
        <v>84</v>
      </c>
      <c r="D72" s="10"/>
      <c r="E72" s="10"/>
      <c r="F72" s="11">
        <f>F75+F77+F73+F79</f>
        <v>32791</v>
      </c>
      <c r="G72" s="11">
        <f>G75+G77+G73+G79</f>
        <v>0</v>
      </c>
    </row>
    <row r="73" spans="1:7" ht="26.25" customHeight="1">
      <c r="A73" s="12" t="s">
        <v>77</v>
      </c>
      <c r="B73" s="10" t="s">
        <v>58</v>
      </c>
      <c r="C73" s="10" t="s">
        <v>84</v>
      </c>
      <c r="D73" s="10">
        <v>3150000</v>
      </c>
      <c r="E73" s="10"/>
      <c r="F73" s="13">
        <f>F74</f>
        <v>9000</v>
      </c>
      <c r="G73" s="13">
        <f>G74</f>
        <v>0</v>
      </c>
    </row>
    <row r="74" spans="1:7" ht="75.75" customHeight="1">
      <c r="A74" s="12" t="s">
        <v>139</v>
      </c>
      <c r="B74" s="10" t="s">
        <v>58</v>
      </c>
      <c r="C74" s="10" t="s">
        <v>84</v>
      </c>
      <c r="D74" s="10">
        <v>3150000</v>
      </c>
      <c r="E74" s="10" t="s">
        <v>138</v>
      </c>
      <c r="F74" s="13">
        <f>'[1]приложение 4 '!$G$91</f>
        <v>9000</v>
      </c>
      <c r="G74" s="13">
        <v>0</v>
      </c>
    </row>
    <row r="75" spans="1:7" s="16" customFormat="1" ht="67.5" customHeight="1">
      <c r="A75" s="20" t="s">
        <v>187</v>
      </c>
      <c r="B75" s="10" t="s">
        <v>58</v>
      </c>
      <c r="C75" s="10" t="s">
        <v>84</v>
      </c>
      <c r="D75" s="10">
        <v>7950200</v>
      </c>
      <c r="E75" s="10"/>
      <c r="F75" s="13">
        <f>F76</f>
        <v>184</v>
      </c>
      <c r="G75" s="13">
        <f>G76</f>
        <v>0</v>
      </c>
    </row>
    <row r="76" spans="1:7" s="16" customFormat="1" ht="70.5" customHeight="1">
      <c r="A76" s="12" t="s">
        <v>139</v>
      </c>
      <c r="B76" s="10" t="s">
        <v>58</v>
      </c>
      <c r="C76" s="10" t="s">
        <v>84</v>
      </c>
      <c r="D76" s="10">
        <v>7950200</v>
      </c>
      <c r="E76" s="10" t="s">
        <v>138</v>
      </c>
      <c r="F76" s="13">
        <f>'[2]приложение 6 '!$G$53</f>
        <v>184</v>
      </c>
      <c r="G76" s="18">
        <v>0</v>
      </c>
    </row>
    <row r="77" spans="1:7" ht="67.5" customHeight="1">
      <c r="A77" s="12" t="s">
        <v>188</v>
      </c>
      <c r="B77" s="10" t="s">
        <v>58</v>
      </c>
      <c r="C77" s="10" t="s">
        <v>84</v>
      </c>
      <c r="D77" s="10">
        <v>7951700</v>
      </c>
      <c r="E77" s="10"/>
      <c r="F77" s="13">
        <f>F78</f>
        <v>2940</v>
      </c>
      <c r="G77" s="13">
        <f>G78</f>
        <v>0</v>
      </c>
    </row>
    <row r="78" spans="1:7" ht="60" customHeight="1">
      <c r="A78" s="12" t="s">
        <v>139</v>
      </c>
      <c r="B78" s="10" t="s">
        <v>58</v>
      </c>
      <c r="C78" s="10" t="s">
        <v>84</v>
      </c>
      <c r="D78" s="10">
        <v>7951700</v>
      </c>
      <c r="E78" s="10" t="s">
        <v>138</v>
      </c>
      <c r="F78" s="13">
        <f>'[2]приложение 6 '!$G$107</f>
        <v>2940</v>
      </c>
      <c r="G78" s="13">
        <v>0</v>
      </c>
    </row>
    <row r="79" spans="1:7" ht="60" customHeight="1">
      <c r="A79" s="12" t="s">
        <v>189</v>
      </c>
      <c r="B79" s="10" t="s">
        <v>58</v>
      </c>
      <c r="C79" s="10" t="s">
        <v>84</v>
      </c>
      <c r="D79" s="10" t="s">
        <v>102</v>
      </c>
      <c r="E79" s="10"/>
      <c r="F79" s="13">
        <f>F80</f>
        <v>20667</v>
      </c>
      <c r="G79" s="13">
        <f>G80</f>
        <v>0</v>
      </c>
    </row>
    <row r="80" spans="1:7" ht="60" customHeight="1">
      <c r="A80" s="12" t="s">
        <v>139</v>
      </c>
      <c r="B80" s="10" t="s">
        <v>58</v>
      </c>
      <c r="C80" s="10" t="s">
        <v>84</v>
      </c>
      <c r="D80" s="10" t="s">
        <v>102</v>
      </c>
      <c r="E80" s="10" t="s">
        <v>138</v>
      </c>
      <c r="F80" s="13">
        <f>'[3]приложение 6 '!$G$109</f>
        <v>20667</v>
      </c>
      <c r="G80" s="13">
        <v>0</v>
      </c>
    </row>
    <row r="81" spans="1:7" s="16" customFormat="1" ht="33" customHeight="1">
      <c r="A81" s="12" t="s">
        <v>15</v>
      </c>
      <c r="B81" s="10" t="s">
        <v>58</v>
      </c>
      <c r="C81" s="10">
        <v>12</v>
      </c>
      <c r="D81" s="10"/>
      <c r="E81" s="10"/>
      <c r="F81" s="11">
        <f>F82</f>
        <v>520.6</v>
      </c>
      <c r="G81" s="11">
        <f>G82</f>
        <v>0</v>
      </c>
    </row>
    <row r="82" spans="1:7" s="16" customFormat="1" ht="66.75" customHeight="1">
      <c r="A82" s="20" t="s">
        <v>190</v>
      </c>
      <c r="B82" s="10" t="s">
        <v>58</v>
      </c>
      <c r="C82" s="10">
        <v>12</v>
      </c>
      <c r="D82" s="10">
        <v>7950300</v>
      </c>
      <c r="E82" s="10"/>
      <c r="F82" s="13">
        <f>F83</f>
        <v>520.6</v>
      </c>
      <c r="G82" s="13">
        <f>G83</f>
        <v>0</v>
      </c>
    </row>
    <row r="83" spans="1:7" s="16" customFormat="1" ht="66.75" customHeight="1">
      <c r="A83" s="12" t="s">
        <v>139</v>
      </c>
      <c r="B83" s="10" t="s">
        <v>58</v>
      </c>
      <c r="C83" s="10">
        <v>12</v>
      </c>
      <c r="D83" s="10">
        <v>7950300</v>
      </c>
      <c r="E83" s="10" t="s">
        <v>138</v>
      </c>
      <c r="F83" s="13">
        <f>'[2]приложение 6 '!$G$56</f>
        <v>520.6</v>
      </c>
      <c r="G83" s="13">
        <v>0</v>
      </c>
    </row>
    <row r="84" spans="1:7" s="16" customFormat="1" ht="24.75" customHeight="1">
      <c r="A84" s="15" t="s">
        <v>120</v>
      </c>
      <c r="B84" s="6" t="s">
        <v>53</v>
      </c>
      <c r="C84" s="10"/>
      <c r="D84" s="10"/>
      <c r="E84" s="10"/>
      <c r="F84" s="8">
        <f>F85+F94+F105</f>
        <v>333009.5114</v>
      </c>
      <c r="G84" s="8">
        <f>G85+G94+G105</f>
        <v>159315.456</v>
      </c>
    </row>
    <row r="85" spans="1:7" s="16" customFormat="1" ht="22.5" customHeight="1">
      <c r="A85" s="12" t="s">
        <v>26</v>
      </c>
      <c r="B85" s="10" t="s">
        <v>53</v>
      </c>
      <c r="C85" s="10" t="s">
        <v>57</v>
      </c>
      <c r="D85" s="10"/>
      <c r="E85" s="10"/>
      <c r="F85" s="11">
        <f>F86+F88+F90+F92</f>
        <v>176200.48</v>
      </c>
      <c r="G85" s="11">
        <f>G86+G88+G90+G92</f>
        <v>159315.456</v>
      </c>
    </row>
    <row r="86" spans="1:7" ht="99" customHeight="1">
      <c r="A86" s="12" t="s">
        <v>111</v>
      </c>
      <c r="B86" s="10" t="s">
        <v>53</v>
      </c>
      <c r="C86" s="10" t="s">
        <v>57</v>
      </c>
      <c r="D86" s="10" t="s">
        <v>110</v>
      </c>
      <c r="E86" s="10"/>
      <c r="F86" s="13">
        <f>F87</f>
        <v>44272.92672</v>
      </c>
      <c r="G86" s="13">
        <f>G87</f>
        <v>44272.92672</v>
      </c>
    </row>
    <row r="87" spans="1:7" ht="26.25" customHeight="1">
      <c r="A87" s="12" t="s">
        <v>148</v>
      </c>
      <c r="B87" s="10" t="s">
        <v>53</v>
      </c>
      <c r="C87" s="10" t="s">
        <v>57</v>
      </c>
      <c r="D87" s="10" t="s">
        <v>110</v>
      </c>
      <c r="E87" s="10" t="s">
        <v>147</v>
      </c>
      <c r="F87" s="13">
        <f>'[2]приложение 6 '!$G$112</f>
        <v>44272.92672</v>
      </c>
      <c r="G87" s="13">
        <f>'[2]приложение 6 '!$G$112</f>
        <v>44272.92672</v>
      </c>
    </row>
    <row r="88" spans="1:7" ht="85.5" customHeight="1">
      <c r="A88" s="12" t="s">
        <v>112</v>
      </c>
      <c r="B88" s="10" t="s">
        <v>53</v>
      </c>
      <c r="C88" s="10" t="s">
        <v>57</v>
      </c>
      <c r="D88" s="10" t="s">
        <v>65</v>
      </c>
      <c r="E88" s="10"/>
      <c r="F88" s="13">
        <f>F89</f>
        <v>115042.52928</v>
      </c>
      <c r="G88" s="13">
        <f>G89</f>
        <v>115042.52928</v>
      </c>
    </row>
    <row r="89" spans="1:7" ht="29.25" customHeight="1">
      <c r="A89" s="12" t="s">
        <v>148</v>
      </c>
      <c r="B89" s="10" t="s">
        <v>53</v>
      </c>
      <c r="C89" s="10" t="s">
        <v>57</v>
      </c>
      <c r="D89" s="10" t="s">
        <v>65</v>
      </c>
      <c r="E89" s="10" t="s">
        <v>147</v>
      </c>
      <c r="F89" s="13">
        <f>'[2]приложение 6 '!$G$114</f>
        <v>115042.52928</v>
      </c>
      <c r="G89" s="13">
        <f>'[2]приложение 6 '!$G$114</f>
        <v>115042.52928</v>
      </c>
    </row>
    <row r="90" spans="1:7" ht="82.5" customHeight="1">
      <c r="A90" s="12" t="s">
        <v>191</v>
      </c>
      <c r="B90" s="10" t="s">
        <v>53</v>
      </c>
      <c r="C90" s="10" t="s">
        <v>57</v>
      </c>
      <c r="D90" s="10" t="s">
        <v>73</v>
      </c>
      <c r="E90" s="10"/>
      <c r="F90" s="13">
        <f>F91</f>
        <v>8385.024</v>
      </c>
      <c r="G90" s="13">
        <f>G91</f>
        <v>0</v>
      </c>
    </row>
    <row r="91" spans="1:7" ht="25.5" customHeight="1">
      <c r="A91" s="12" t="s">
        <v>148</v>
      </c>
      <c r="B91" s="10" t="s">
        <v>53</v>
      </c>
      <c r="C91" s="10" t="s">
        <v>57</v>
      </c>
      <c r="D91" s="10" t="s">
        <v>73</v>
      </c>
      <c r="E91" s="10" t="s">
        <v>147</v>
      </c>
      <c r="F91" s="13">
        <f>'[1]приложение 4 '!$G$102</f>
        <v>8385.024</v>
      </c>
      <c r="G91" s="13">
        <v>0</v>
      </c>
    </row>
    <row r="92" spans="1:7" s="16" customFormat="1" ht="63.75" customHeight="1">
      <c r="A92" s="12" t="s">
        <v>192</v>
      </c>
      <c r="B92" s="10" t="s">
        <v>53</v>
      </c>
      <c r="C92" s="10" t="s">
        <v>57</v>
      </c>
      <c r="D92" s="10">
        <v>7952900</v>
      </c>
      <c r="E92" s="10"/>
      <c r="F92" s="13">
        <f>F93</f>
        <v>8500</v>
      </c>
      <c r="G92" s="13">
        <f>G93</f>
        <v>0</v>
      </c>
    </row>
    <row r="93" spans="1:7" s="16" customFormat="1" ht="61.5" customHeight="1">
      <c r="A93" s="12" t="s">
        <v>139</v>
      </c>
      <c r="B93" s="10" t="s">
        <v>53</v>
      </c>
      <c r="C93" s="10" t="s">
        <v>57</v>
      </c>
      <c r="D93" s="10">
        <v>7952900</v>
      </c>
      <c r="E93" s="10" t="s">
        <v>138</v>
      </c>
      <c r="F93" s="13">
        <f>'[2]приложение 6 '!$G$59</f>
        <v>8500</v>
      </c>
      <c r="G93" s="18">
        <v>0</v>
      </c>
    </row>
    <row r="94" spans="1:7" ht="28.5" customHeight="1">
      <c r="A94" s="12" t="s">
        <v>16</v>
      </c>
      <c r="B94" s="10" t="s">
        <v>53</v>
      </c>
      <c r="C94" s="10" t="s">
        <v>83</v>
      </c>
      <c r="D94" s="10"/>
      <c r="E94" s="10"/>
      <c r="F94" s="11">
        <f>F95+F97+F99+F101+F103</f>
        <v>137817.721</v>
      </c>
      <c r="G94" s="11">
        <f>G95+G99+G101+G103+G97</f>
        <v>0</v>
      </c>
    </row>
    <row r="95" spans="1:7" ht="23.25" customHeight="1">
      <c r="A95" s="12" t="s">
        <v>76</v>
      </c>
      <c r="B95" s="10" t="s">
        <v>53</v>
      </c>
      <c r="C95" s="10" t="s">
        <v>83</v>
      </c>
      <c r="D95" s="10">
        <v>3510000</v>
      </c>
      <c r="E95" s="10"/>
      <c r="F95" s="13">
        <f>F96</f>
        <v>5000</v>
      </c>
      <c r="G95" s="13">
        <f>G96</f>
        <v>0</v>
      </c>
    </row>
    <row r="96" spans="1:7" ht="27.75" customHeight="1">
      <c r="A96" s="12" t="s">
        <v>148</v>
      </c>
      <c r="B96" s="10" t="s">
        <v>53</v>
      </c>
      <c r="C96" s="10" t="s">
        <v>83</v>
      </c>
      <c r="D96" s="10">
        <v>3510000</v>
      </c>
      <c r="E96" s="10" t="s">
        <v>147</v>
      </c>
      <c r="F96" s="13">
        <f>'[1]приложение 4 '!$G$105</f>
        <v>5000</v>
      </c>
      <c r="G96" s="13">
        <v>0</v>
      </c>
    </row>
    <row r="97" spans="1:7" ht="54.75" customHeight="1">
      <c r="A97" s="12" t="s">
        <v>133</v>
      </c>
      <c r="B97" s="10" t="s">
        <v>53</v>
      </c>
      <c r="C97" s="10" t="s">
        <v>83</v>
      </c>
      <c r="D97" s="10" t="s">
        <v>114</v>
      </c>
      <c r="E97" s="10"/>
      <c r="F97" s="13">
        <f>F98</f>
        <v>108654.4</v>
      </c>
      <c r="G97" s="13">
        <f>G98</f>
        <v>0</v>
      </c>
    </row>
    <row r="98" spans="1:7" ht="27" customHeight="1">
      <c r="A98" s="12" t="s">
        <v>148</v>
      </c>
      <c r="B98" s="10" t="s">
        <v>53</v>
      </c>
      <c r="C98" s="10" t="s">
        <v>83</v>
      </c>
      <c r="D98" s="10" t="s">
        <v>114</v>
      </c>
      <c r="E98" s="10" t="s">
        <v>147</v>
      </c>
      <c r="F98" s="13">
        <f>'[2]приложение 6 '!$G$121</f>
        <v>108654.4</v>
      </c>
      <c r="G98" s="13">
        <v>0</v>
      </c>
    </row>
    <row r="99" spans="1:7" ht="67.5" customHeight="1">
      <c r="A99" s="20" t="s">
        <v>193</v>
      </c>
      <c r="B99" s="10" t="s">
        <v>53</v>
      </c>
      <c r="C99" s="10" t="s">
        <v>83</v>
      </c>
      <c r="D99" s="10">
        <v>7951200</v>
      </c>
      <c r="E99" s="10"/>
      <c r="F99" s="13">
        <f>F100</f>
        <v>20750.821</v>
      </c>
      <c r="G99" s="13">
        <f>G100</f>
        <v>0</v>
      </c>
    </row>
    <row r="100" spans="1:7" ht="24.75" customHeight="1">
      <c r="A100" s="12" t="s">
        <v>148</v>
      </c>
      <c r="B100" s="10" t="s">
        <v>53</v>
      </c>
      <c r="C100" s="10" t="s">
        <v>83</v>
      </c>
      <c r="D100" s="10">
        <v>7951200</v>
      </c>
      <c r="E100" s="10" t="s">
        <v>147</v>
      </c>
      <c r="F100" s="13">
        <f>'[2]приложение 6 '!$G$123</f>
        <v>20750.821</v>
      </c>
      <c r="G100" s="13">
        <v>0</v>
      </c>
    </row>
    <row r="101" spans="1:7" ht="81" customHeight="1">
      <c r="A101" s="20" t="s">
        <v>194</v>
      </c>
      <c r="B101" s="10" t="s">
        <v>53</v>
      </c>
      <c r="C101" s="10" t="s">
        <v>83</v>
      </c>
      <c r="D101" s="10">
        <v>7952200</v>
      </c>
      <c r="E101" s="10"/>
      <c r="F101" s="13">
        <f>F102</f>
        <v>2912.5</v>
      </c>
      <c r="G101" s="13">
        <f>G102</f>
        <v>0</v>
      </c>
    </row>
    <row r="102" spans="1:7" ht="62.25" customHeight="1">
      <c r="A102" s="12" t="s">
        <v>139</v>
      </c>
      <c r="B102" s="10" t="s">
        <v>53</v>
      </c>
      <c r="C102" s="10" t="s">
        <v>83</v>
      </c>
      <c r="D102" s="10">
        <v>7952200</v>
      </c>
      <c r="E102" s="10" t="s">
        <v>138</v>
      </c>
      <c r="F102" s="13">
        <f>'[2]приложение 6 '!$G$125</f>
        <v>2912.5</v>
      </c>
      <c r="G102" s="13">
        <v>0</v>
      </c>
    </row>
    <row r="103" spans="1:7" ht="66" customHeight="1">
      <c r="A103" s="12" t="s">
        <v>195</v>
      </c>
      <c r="B103" s="10" t="s">
        <v>53</v>
      </c>
      <c r="C103" s="10" t="s">
        <v>83</v>
      </c>
      <c r="D103" s="10" t="s">
        <v>100</v>
      </c>
      <c r="E103" s="10"/>
      <c r="F103" s="13">
        <f>F104</f>
        <v>500</v>
      </c>
      <c r="G103" s="13">
        <f>G104</f>
        <v>0</v>
      </c>
    </row>
    <row r="104" spans="1:7" ht="62.25" customHeight="1">
      <c r="A104" s="12" t="s">
        <v>139</v>
      </c>
      <c r="B104" s="10" t="s">
        <v>53</v>
      </c>
      <c r="C104" s="10" t="s">
        <v>83</v>
      </c>
      <c r="D104" s="10" t="s">
        <v>100</v>
      </c>
      <c r="E104" s="10" t="s">
        <v>138</v>
      </c>
      <c r="F104" s="13">
        <f>'[2]приложение 6 '!$G$127</f>
        <v>500</v>
      </c>
      <c r="G104" s="13">
        <v>0</v>
      </c>
    </row>
    <row r="105" spans="1:7" ht="31.5" customHeight="1">
      <c r="A105" s="12" t="s">
        <v>52</v>
      </c>
      <c r="B105" s="10" t="s">
        <v>53</v>
      </c>
      <c r="C105" s="10" t="s">
        <v>60</v>
      </c>
      <c r="D105" s="21"/>
      <c r="E105" s="10"/>
      <c r="F105" s="11">
        <f>F106+F108</f>
        <v>18991.310400000002</v>
      </c>
      <c r="G105" s="11">
        <f>G106+G108</f>
        <v>0</v>
      </c>
    </row>
    <row r="106" spans="1:7" ht="28.5" customHeight="1">
      <c r="A106" s="12" t="s">
        <v>52</v>
      </c>
      <c r="B106" s="10" t="s">
        <v>13</v>
      </c>
      <c r="C106" s="10" t="s">
        <v>5</v>
      </c>
      <c r="D106" s="10">
        <v>6000000</v>
      </c>
      <c r="E106" s="10"/>
      <c r="F106" s="13">
        <f>F107</f>
        <v>1000</v>
      </c>
      <c r="G106" s="13">
        <f>G107</f>
        <v>0</v>
      </c>
    </row>
    <row r="107" spans="1:7" ht="28.5" customHeight="1">
      <c r="A107" s="12" t="s">
        <v>148</v>
      </c>
      <c r="B107" s="10" t="s">
        <v>13</v>
      </c>
      <c r="C107" s="10" t="s">
        <v>5</v>
      </c>
      <c r="D107" s="10">
        <v>6000000</v>
      </c>
      <c r="E107" s="10" t="s">
        <v>147</v>
      </c>
      <c r="F107" s="13">
        <f>'[1]приложение 4 '!$G$116</f>
        <v>1000</v>
      </c>
      <c r="G107" s="14">
        <v>0</v>
      </c>
    </row>
    <row r="108" spans="1:7" ht="51" customHeight="1">
      <c r="A108" s="12" t="s">
        <v>189</v>
      </c>
      <c r="B108" s="10" t="s">
        <v>13</v>
      </c>
      <c r="C108" s="10" t="s">
        <v>5</v>
      </c>
      <c r="D108" s="10" t="s">
        <v>102</v>
      </c>
      <c r="E108" s="10"/>
      <c r="F108" s="13">
        <f>F109</f>
        <v>17991.310400000002</v>
      </c>
      <c r="G108" s="13">
        <f>G109</f>
        <v>0</v>
      </c>
    </row>
    <row r="109" spans="1:7" ht="67.5" customHeight="1">
      <c r="A109" s="12" t="s">
        <v>139</v>
      </c>
      <c r="B109" s="10" t="s">
        <v>13</v>
      </c>
      <c r="C109" s="10" t="s">
        <v>5</v>
      </c>
      <c r="D109" s="10" t="s">
        <v>102</v>
      </c>
      <c r="E109" s="10" t="s">
        <v>138</v>
      </c>
      <c r="F109" s="13">
        <f>'[3]приложение 6 '!$G$132</f>
        <v>17991.310400000002</v>
      </c>
      <c r="G109" s="14">
        <v>0</v>
      </c>
    </row>
    <row r="110" spans="1:7" s="16" customFormat="1" ht="25.5" customHeight="1">
      <c r="A110" s="15" t="s">
        <v>121</v>
      </c>
      <c r="B110" s="6" t="s">
        <v>80</v>
      </c>
      <c r="C110" s="10"/>
      <c r="D110" s="10"/>
      <c r="E110" s="10"/>
      <c r="F110" s="8">
        <f>F114+F111</f>
        <v>2711</v>
      </c>
      <c r="G110" s="8">
        <f>G114+G111</f>
        <v>811</v>
      </c>
    </row>
    <row r="111" spans="1:7" s="16" customFormat="1" ht="25.5" customHeight="1">
      <c r="A111" s="12" t="s">
        <v>166</v>
      </c>
      <c r="B111" s="10" t="s">
        <v>80</v>
      </c>
      <c r="C111" s="10" t="s">
        <v>57</v>
      </c>
      <c r="D111" s="10"/>
      <c r="E111" s="10"/>
      <c r="F111" s="8">
        <f>F112</f>
        <v>811</v>
      </c>
      <c r="G111" s="8">
        <f>G112</f>
        <v>811</v>
      </c>
    </row>
    <row r="112" spans="1:7" s="16" customFormat="1" ht="61.5" customHeight="1">
      <c r="A112" s="12" t="s">
        <v>167</v>
      </c>
      <c r="B112" s="10" t="s">
        <v>80</v>
      </c>
      <c r="C112" s="10" t="s">
        <v>57</v>
      </c>
      <c r="D112" s="10" t="s">
        <v>168</v>
      </c>
      <c r="E112" s="10"/>
      <c r="F112" s="13">
        <f>F113</f>
        <v>811</v>
      </c>
      <c r="G112" s="13">
        <f>G113</f>
        <v>811</v>
      </c>
    </row>
    <row r="113" spans="1:7" s="16" customFormat="1" ht="61.5" customHeight="1">
      <c r="A113" s="12" t="s">
        <v>137</v>
      </c>
      <c r="B113" s="10" t="s">
        <v>80</v>
      </c>
      <c r="C113" s="10" t="s">
        <v>57</v>
      </c>
      <c r="D113" s="10" t="s">
        <v>168</v>
      </c>
      <c r="E113" s="10" t="s">
        <v>136</v>
      </c>
      <c r="F113" s="13">
        <f>'[2]приложение 6 '!$G$135</f>
        <v>811</v>
      </c>
      <c r="G113" s="13">
        <f>'[2]приложение 6 '!$G$135</f>
        <v>811</v>
      </c>
    </row>
    <row r="114" spans="1:7" s="16" customFormat="1" ht="42" customHeight="1">
      <c r="A114" s="12" t="s">
        <v>54</v>
      </c>
      <c r="B114" s="10" t="s">
        <v>80</v>
      </c>
      <c r="C114" s="10" t="s">
        <v>53</v>
      </c>
      <c r="D114" s="10"/>
      <c r="E114" s="10"/>
      <c r="F114" s="11">
        <f>F115+F117</f>
        <v>1900</v>
      </c>
      <c r="G114" s="11">
        <f>G115+G117</f>
        <v>0</v>
      </c>
    </row>
    <row r="115" spans="1:7" s="16" customFormat="1" ht="78" customHeight="1">
      <c r="A115" s="20" t="s">
        <v>196</v>
      </c>
      <c r="B115" s="10" t="s">
        <v>80</v>
      </c>
      <c r="C115" s="10" t="s">
        <v>53</v>
      </c>
      <c r="D115" s="10">
        <v>7952700</v>
      </c>
      <c r="E115" s="10"/>
      <c r="F115" s="13">
        <f>F116</f>
        <v>1100</v>
      </c>
      <c r="G115" s="13">
        <f>G116</f>
        <v>0</v>
      </c>
    </row>
    <row r="116" spans="1:7" s="16" customFormat="1" ht="63" customHeight="1">
      <c r="A116" s="12" t="s">
        <v>139</v>
      </c>
      <c r="B116" s="10" t="s">
        <v>80</v>
      </c>
      <c r="C116" s="10" t="s">
        <v>53</v>
      </c>
      <c r="D116" s="10">
        <v>7952700</v>
      </c>
      <c r="E116" s="10" t="s">
        <v>138</v>
      </c>
      <c r="F116" s="13">
        <f>'[2]приложение 6 '!$G$138</f>
        <v>1100</v>
      </c>
      <c r="G116" s="18">
        <v>0</v>
      </c>
    </row>
    <row r="117" spans="1:7" s="16" customFormat="1" ht="45.75" customHeight="1">
      <c r="A117" s="12" t="s">
        <v>197</v>
      </c>
      <c r="B117" s="10" t="s">
        <v>80</v>
      </c>
      <c r="C117" s="10" t="s">
        <v>53</v>
      </c>
      <c r="D117" s="10">
        <v>7952800</v>
      </c>
      <c r="E117" s="10"/>
      <c r="F117" s="13">
        <f>F118</f>
        <v>800</v>
      </c>
      <c r="G117" s="13">
        <f>G118</f>
        <v>0</v>
      </c>
    </row>
    <row r="118" spans="1:7" s="16" customFormat="1" ht="66" customHeight="1">
      <c r="A118" s="12" t="s">
        <v>139</v>
      </c>
      <c r="B118" s="10" t="s">
        <v>80</v>
      </c>
      <c r="C118" s="10" t="s">
        <v>53</v>
      </c>
      <c r="D118" s="10">
        <v>7952800</v>
      </c>
      <c r="E118" s="10" t="s">
        <v>138</v>
      </c>
      <c r="F118" s="13">
        <f>'[2]приложение 6 '!$G$140</f>
        <v>800</v>
      </c>
      <c r="G118" s="18">
        <v>0</v>
      </c>
    </row>
    <row r="119" spans="1:7" s="16" customFormat="1" ht="25.5" customHeight="1">
      <c r="A119" s="15" t="s">
        <v>122</v>
      </c>
      <c r="B119" s="6" t="s">
        <v>85</v>
      </c>
      <c r="C119" s="10"/>
      <c r="D119" s="10"/>
      <c r="E119" s="10"/>
      <c r="F119" s="8">
        <f>F120+F123+F136+F139+F145</f>
        <v>146684.40085</v>
      </c>
      <c r="G119" s="8">
        <f>G120+G123+G136+G139+G145</f>
        <v>63698.079</v>
      </c>
    </row>
    <row r="120" spans="1:7" s="16" customFormat="1" ht="25.5" customHeight="1">
      <c r="A120" s="12" t="s">
        <v>27</v>
      </c>
      <c r="B120" s="10" t="s">
        <v>85</v>
      </c>
      <c r="C120" s="10" t="s">
        <v>57</v>
      </c>
      <c r="D120" s="10"/>
      <c r="E120" s="10"/>
      <c r="F120" s="11">
        <f>F121</f>
        <v>5000</v>
      </c>
      <c r="G120" s="11">
        <f>G121</f>
        <v>0</v>
      </c>
    </row>
    <row r="121" spans="1:7" s="16" customFormat="1" ht="39.75" customHeight="1">
      <c r="A121" s="12" t="s">
        <v>45</v>
      </c>
      <c r="B121" s="10" t="s">
        <v>85</v>
      </c>
      <c r="C121" s="10" t="s">
        <v>57</v>
      </c>
      <c r="D121" s="10" t="s">
        <v>101</v>
      </c>
      <c r="E121" s="10"/>
      <c r="F121" s="13">
        <f>F122</f>
        <v>5000</v>
      </c>
      <c r="G121" s="13">
        <f>G122</f>
        <v>0</v>
      </c>
    </row>
    <row r="122" spans="1:7" s="16" customFormat="1" ht="73.5" customHeight="1">
      <c r="A122" s="12" t="s">
        <v>139</v>
      </c>
      <c r="B122" s="10" t="s">
        <v>85</v>
      </c>
      <c r="C122" s="10" t="s">
        <v>57</v>
      </c>
      <c r="D122" s="10" t="s">
        <v>101</v>
      </c>
      <c r="E122" s="10" t="s">
        <v>138</v>
      </c>
      <c r="F122" s="13">
        <f>'[1]приложение 4 '!$G$126</f>
        <v>5000</v>
      </c>
      <c r="G122" s="13">
        <v>0</v>
      </c>
    </row>
    <row r="123" spans="1:7" s="16" customFormat="1" ht="19.5" customHeight="1">
      <c r="A123" s="12" t="s">
        <v>28</v>
      </c>
      <c r="B123" s="10" t="s">
        <v>85</v>
      </c>
      <c r="C123" s="10" t="s">
        <v>83</v>
      </c>
      <c r="D123" s="10"/>
      <c r="E123" s="10"/>
      <c r="F123" s="11">
        <f>F124+F127+F129+F134+F131</f>
        <v>120813.5459</v>
      </c>
      <c r="G123" s="11">
        <f>G124+G127+G129+G134+G131</f>
        <v>63698.079</v>
      </c>
    </row>
    <row r="124" spans="1:7" s="16" customFormat="1" ht="36.75" customHeight="1">
      <c r="A124" s="12" t="s">
        <v>45</v>
      </c>
      <c r="B124" s="10" t="s">
        <v>85</v>
      </c>
      <c r="C124" s="10" t="s">
        <v>83</v>
      </c>
      <c r="D124" s="10">
        <v>4210000</v>
      </c>
      <c r="E124" s="10"/>
      <c r="F124" s="13">
        <f>SUM(F125:F126)</f>
        <v>5805</v>
      </c>
      <c r="G124" s="13">
        <f>SUM(G125:G126)</f>
        <v>0</v>
      </c>
    </row>
    <row r="125" spans="1:7" ht="45">
      <c r="A125" s="12" t="s">
        <v>139</v>
      </c>
      <c r="B125" s="10" t="s">
        <v>17</v>
      </c>
      <c r="C125" s="10" t="s">
        <v>7</v>
      </c>
      <c r="D125" s="10">
        <v>4210000</v>
      </c>
      <c r="E125" s="10" t="s">
        <v>138</v>
      </c>
      <c r="F125" s="13">
        <f>'[2]приложение 6 '!$G$146+'[2]приложение 6 '!$G$256</f>
        <v>5500</v>
      </c>
      <c r="G125" s="14">
        <v>0</v>
      </c>
    </row>
    <row r="126" spans="1:7" s="16" customFormat="1" ht="90.75" customHeight="1">
      <c r="A126" s="12" t="s">
        <v>144</v>
      </c>
      <c r="B126" s="10" t="s">
        <v>17</v>
      </c>
      <c r="C126" s="10" t="s">
        <v>7</v>
      </c>
      <c r="D126" s="10">
        <v>4210000</v>
      </c>
      <c r="E126" s="10" t="s">
        <v>143</v>
      </c>
      <c r="F126" s="13">
        <f>'[1]приложение 4 '!$G$61</f>
        <v>305</v>
      </c>
      <c r="G126" s="18">
        <v>0</v>
      </c>
    </row>
    <row r="127" spans="1:7" s="22" customFormat="1" ht="23.25" customHeight="1">
      <c r="A127" s="12" t="s">
        <v>46</v>
      </c>
      <c r="B127" s="10" t="s">
        <v>85</v>
      </c>
      <c r="C127" s="10" t="s">
        <v>83</v>
      </c>
      <c r="D127" s="10">
        <v>4230000</v>
      </c>
      <c r="E127" s="10"/>
      <c r="F127" s="13">
        <f>F128</f>
        <v>4527.065549999999</v>
      </c>
      <c r="G127" s="13">
        <f>G128</f>
        <v>0</v>
      </c>
    </row>
    <row r="128" spans="1:7" s="22" customFormat="1" ht="30.75" customHeight="1">
      <c r="A128" s="12" t="s">
        <v>205</v>
      </c>
      <c r="B128" s="10" t="s">
        <v>85</v>
      </c>
      <c r="C128" s="10" t="s">
        <v>83</v>
      </c>
      <c r="D128" s="10">
        <v>4230000</v>
      </c>
      <c r="E128" s="10" t="s">
        <v>142</v>
      </c>
      <c r="F128" s="13">
        <f>'[2]приложение 6 '!$G$165</f>
        <v>4527.065549999999</v>
      </c>
      <c r="G128" s="13">
        <v>0</v>
      </c>
    </row>
    <row r="129" spans="1:7" s="16" customFormat="1" ht="36.75" customHeight="1">
      <c r="A129" s="12" t="s">
        <v>92</v>
      </c>
      <c r="B129" s="10" t="s">
        <v>85</v>
      </c>
      <c r="C129" s="10" t="s">
        <v>83</v>
      </c>
      <c r="D129" s="10" t="s">
        <v>91</v>
      </c>
      <c r="E129" s="10"/>
      <c r="F129" s="13">
        <f>F130</f>
        <v>46783.40135</v>
      </c>
      <c r="G129" s="13">
        <f>G130+G126</f>
        <v>0</v>
      </c>
    </row>
    <row r="130" spans="1:7" s="16" customFormat="1" ht="30.75" customHeight="1">
      <c r="A130" s="12" t="s">
        <v>205</v>
      </c>
      <c r="B130" s="10" t="s">
        <v>85</v>
      </c>
      <c r="C130" s="10" t="s">
        <v>83</v>
      </c>
      <c r="D130" s="10" t="s">
        <v>91</v>
      </c>
      <c r="E130" s="10" t="s">
        <v>142</v>
      </c>
      <c r="F130" s="13">
        <f>'[1]приложение 4 '!$G$60</f>
        <v>46783.40135</v>
      </c>
      <c r="G130" s="18">
        <v>0</v>
      </c>
    </row>
    <row r="131" spans="1:7" s="16" customFormat="1" ht="69.75" customHeight="1">
      <c r="A131" s="20" t="s">
        <v>162</v>
      </c>
      <c r="B131" s="10" t="s">
        <v>85</v>
      </c>
      <c r="C131" s="10" t="s">
        <v>83</v>
      </c>
      <c r="D131" s="10" t="s">
        <v>163</v>
      </c>
      <c r="E131" s="10"/>
      <c r="F131" s="13">
        <f>F132+F133</f>
        <v>4692.638999999999</v>
      </c>
      <c r="G131" s="13">
        <f>G132+G133</f>
        <v>4692.638999999999</v>
      </c>
    </row>
    <row r="132" spans="1:7" s="16" customFormat="1" ht="26.25" customHeight="1">
      <c r="A132" s="12" t="s">
        <v>205</v>
      </c>
      <c r="B132" s="10" t="s">
        <v>85</v>
      </c>
      <c r="C132" s="10" t="s">
        <v>83</v>
      </c>
      <c r="D132" s="10" t="s">
        <v>163</v>
      </c>
      <c r="E132" s="10" t="s">
        <v>142</v>
      </c>
      <c r="F132" s="13">
        <f>'[2]приложение 6 '!$G$167</f>
        <v>4675.638999999999</v>
      </c>
      <c r="G132" s="13">
        <f>'[2]приложение 6 '!$G$167</f>
        <v>4675.638999999999</v>
      </c>
    </row>
    <row r="133" spans="1:7" s="16" customFormat="1" ht="62.25" customHeight="1">
      <c r="A133" s="12" t="s">
        <v>139</v>
      </c>
      <c r="B133" s="10" t="s">
        <v>85</v>
      </c>
      <c r="C133" s="10" t="s">
        <v>83</v>
      </c>
      <c r="D133" s="10" t="s">
        <v>163</v>
      </c>
      <c r="E133" s="10" t="s">
        <v>138</v>
      </c>
      <c r="F133" s="13">
        <f>'[2]приложение 6 '!$G$258</f>
        <v>17</v>
      </c>
      <c r="G133" s="13">
        <f>'[2]приложение 6 '!$G$258</f>
        <v>17</v>
      </c>
    </row>
    <row r="134" spans="1:7" s="16" customFormat="1" ht="38.25" customHeight="1">
      <c r="A134" s="12" t="s">
        <v>135</v>
      </c>
      <c r="B134" s="10" t="s">
        <v>85</v>
      </c>
      <c r="C134" s="10" t="s">
        <v>83</v>
      </c>
      <c r="D134" s="10" t="s">
        <v>113</v>
      </c>
      <c r="E134" s="10"/>
      <c r="F134" s="13">
        <f>F135</f>
        <v>59005.44</v>
      </c>
      <c r="G134" s="13">
        <f>G135</f>
        <v>59005.44</v>
      </c>
    </row>
    <row r="135" spans="1:7" s="16" customFormat="1" ht="21" customHeight="1">
      <c r="A135" s="12" t="s">
        <v>149</v>
      </c>
      <c r="B135" s="10" t="s">
        <v>85</v>
      </c>
      <c r="C135" s="10" t="s">
        <v>83</v>
      </c>
      <c r="D135" s="10" t="s">
        <v>113</v>
      </c>
      <c r="E135" s="10" t="s">
        <v>147</v>
      </c>
      <c r="F135" s="13">
        <f>'[2]приложение 6 '!$G$148</f>
        <v>59005.44</v>
      </c>
      <c r="G135" s="13">
        <f>'[2]приложение 6 '!$G$148</f>
        <v>59005.44</v>
      </c>
    </row>
    <row r="136" spans="1:7" ht="30.75">
      <c r="A136" s="12" t="s">
        <v>29</v>
      </c>
      <c r="B136" s="10" t="s">
        <v>85</v>
      </c>
      <c r="C136" s="10" t="s">
        <v>53</v>
      </c>
      <c r="D136" s="10"/>
      <c r="E136" s="10"/>
      <c r="F136" s="11">
        <f>F137</f>
        <v>400</v>
      </c>
      <c r="G136" s="11">
        <f>G137</f>
        <v>0</v>
      </c>
    </row>
    <row r="137" spans="1:7" ht="54.75" customHeight="1">
      <c r="A137" s="12" t="s">
        <v>198</v>
      </c>
      <c r="B137" s="10" t="s">
        <v>85</v>
      </c>
      <c r="C137" s="10" t="s">
        <v>53</v>
      </c>
      <c r="D137" s="10">
        <v>7952400</v>
      </c>
      <c r="E137" s="10"/>
      <c r="F137" s="13">
        <f>F138</f>
        <v>400</v>
      </c>
      <c r="G137" s="13">
        <f>G138</f>
        <v>0</v>
      </c>
    </row>
    <row r="138" spans="1:11" ht="66.75" customHeight="1">
      <c r="A138" s="12" t="s">
        <v>139</v>
      </c>
      <c r="B138" s="10" t="s">
        <v>85</v>
      </c>
      <c r="C138" s="10" t="s">
        <v>53</v>
      </c>
      <c r="D138" s="10">
        <v>7952400</v>
      </c>
      <c r="E138" s="10" t="s">
        <v>138</v>
      </c>
      <c r="F138" s="13">
        <f>'[2]приложение 6 '!$G$261</f>
        <v>400</v>
      </c>
      <c r="G138" s="14">
        <v>0</v>
      </c>
      <c r="H138" s="23"/>
      <c r="I138" s="23"/>
      <c r="J138" s="23"/>
      <c r="K138" s="23"/>
    </row>
    <row r="139" spans="1:7" ht="15.75">
      <c r="A139" s="12" t="s">
        <v>21</v>
      </c>
      <c r="B139" s="10" t="s">
        <v>85</v>
      </c>
      <c r="C139" s="10" t="s">
        <v>85</v>
      </c>
      <c r="D139" s="10"/>
      <c r="E139" s="10"/>
      <c r="F139" s="11">
        <f>F140+F143</f>
        <v>3956.15439</v>
      </c>
      <c r="G139" s="11">
        <f>G140+G143</f>
        <v>0</v>
      </c>
    </row>
    <row r="140" spans="1:7" ht="86.25" customHeight="1">
      <c r="A140" s="12" t="s">
        <v>31</v>
      </c>
      <c r="B140" s="10" t="s">
        <v>85</v>
      </c>
      <c r="C140" s="10" t="s">
        <v>85</v>
      </c>
      <c r="D140" s="10" t="s">
        <v>79</v>
      </c>
      <c r="E140" s="10"/>
      <c r="F140" s="13">
        <f>F141+F142</f>
        <v>1043.84022</v>
      </c>
      <c r="G140" s="13">
        <f>G141+G142</f>
        <v>0</v>
      </c>
    </row>
    <row r="141" spans="1:7" ht="69" customHeight="1">
      <c r="A141" s="12" t="s">
        <v>99</v>
      </c>
      <c r="B141" s="10" t="s">
        <v>85</v>
      </c>
      <c r="C141" s="10" t="s">
        <v>85</v>
      </c>
      <c r="D141" s="10" t="s">
        <v>79</v>
      </c>
      <c r="E141" s="10" t="s">
        <v>136</v>
      </c>
      <c r="F141" s="13">
        <f>'[2]приложение 6 '!$G$216</f>
        <v>954.4842199999999</v>
      </c>
      <c r="G141" s="11">
        <v>0</v>
      </c>
    </row>
    <row r="142" spans="1:7" ht="72" customHeight="1">
      <c r="A142" s="12" t="s">
        <v>96</v>
      </c>
      <c r="B142" s="10" t="s">
        <v>85</v>
      </c>
      <c r="C142" s="10" t="s">
        <v>85</v>
      </c>
      <c r="D142" s="10" t="s">
        <v>79</v>
      </c>
      <c r="E142" s="10" t="s">
        <v>138</v>
      </c>
      <c r="F142" s="13">
        <f>'[2]приложение 6 '!$G$217</f>
        <v>89.356</v>
      </c>
      <c r="G142" s="11">
        <v>0</v>
      </c>
    </row>
    <row r="143" spans="1:7" ht="38.25" customHeight="1">
      <c r="A143" s="12" t="s">
        <v>66</v>
      </c>
      <c r="B143" s="10" t="s">
        <v>85</v>
      </c>
      <c r="C143" s="10" t="s">
        <v>85</v>
      </c>
      <c r="D143" s="10">
        <v>4310000</v>
      </c>
      <c r="E143" s="10"/>
      <c r="F143" s="13">
        <f>F144</f>
        <v>2912.31417</v>
      </c>
      <c r="G143" s="13">
        <f>G144</f>
        <v>0</v>
      </c>
    </row>
    <row r="144" spans="1:7" ht="27" customHeight="1">
      <c r="A144" s="12" t="s">
        <v>205</v>
      </c>
      <c r="B144" s="10" t="s">
        <v>85</v>
      </c>
      <c r="C144" s="10" t="s">
        <v>85</v>
      </c>
      <c r="D144" s="10">
        <v>4310000</v>
      </c>
      <c r="E144" s="10" t="s">
        <v>142</v>
      </c>
      <c r="F144" s="13">
        <f>'[2]приложение 6 '!$G$219</f>
        <v>2912.31417</v>
      </c>
      <c r="G144" s="14">
        <v>0</v>
      </c>
    </row>
    <row r="145" spans="1:7" s="16" customFormat="1" ht="25.5" customHeight="1">
      <c r="A145" s="12" t="s">
        <v>18</v>
      </c>
      <c r="B145" s="10" t="s">
        <v>85</v>
      </c>
      <c r="C145" s="10" t="s">
        <v>84</v>
      </c>
      <c r="D145" s="10"/>
      <c r="E145" s="10"/>
      <c r="F145" s="11">
        <f>F146+F148+F150+F152</f>
        <v>16514.70056</v>
      </c>
      <c r="G145" s="11">
        <f>G148+G150</f>
        <v>0</v>
      </c>
    </row>
    <row r="146" spans="1:7" ht="14.25" customHeight="1">
      <c r="A146" s="12" t="s">
        <v>47</v>
      </c>
      <c r="B146" s="10" t="s">
        <v>85</v>
      </c>
      <c r="C146" s="10" t="s">
        <v>84</v>
      </c>
      <c r="D146" s="10">
        <v>4360000</v>
      </c>
      <c r="E146" s="10"/>
      <c r="F146" s="13">
        <f>F147</f>
        <v>378</v>
      </c>
      <c r="G146" s="13">
        <f>G147</f>
        <v>0</v>
      </c>
    </row>
    <row r="147" spans="1:7" ht="61.5" customHeight="1">
      <c r="A147" s="12" t="s">
        <v>96</v>
      </c>
      <c r="B147" s="10" t="s">
        <v>85</v>
      </c>
      <c r="C147" s="10" t="s">
        <v>84</v>
      </c>
      <c r="D147" s="10">
        <v>4360000</v>
      </c>
      <c r="E147" s="10" t="s">
        <v>138</v>
      </c>
      <c r="F147" s="13">
        <f>'[1]приложение 4 '!$G$213</f>
        <v>378</v>
      </c>
      <c r="G147" s="14">
        <v>0</v>
      </c>
    </row>
    <row r="148" spans="1:7" s="16" customFormat="1" ht="97.5" customHeight="1">
      <c r="A148" s="12" t="s">
        <v>41</v>
      </c>
      <c r="B148" s="10" t="s">
        <v>85</v>
      </c>
      <c r="C148" s="10" t="s">
        <v>84</v>
      </c>
      <c r="D148" s="10" t="s">
        <v>90</v>
      </c>
      <c r="E148" s="10"/>
      <c r="F148" s="13">
        <f>F149</f>
        <v>1993.71056</v>
      </c>
      <c r="G148" s="13">
        <f>G149</f>
        <v>0</v>
      </c>
    </row>
    <row r="149" spans="1:7" s="16" customFormat="1" ht="29.25" customHeight="1">
      <c r="A149" s="12" t="s">
        <v>205</v>
      </c>
      <c r="B149" s="10" t="s">
        <v>85</v>
      </c>
      <c r="C149" s="10" t="s">
        <v>84</v>
      </c>
      <c r="D149" s="10" t="s">
        <v>90</v>
      </c>
      <c r="E149" s="10" t="s">
        <v>142</v>
      </c>
      <c r="F149" s="13">
        <f>'[2]приложение 6 '!$G$66</f>
        <v>1993.71056</v>
      </c>
      <c r="G149" s="13">
        <v>0</v>
      </c>
    </row>
    <row r="150" spans="1:7" s="16" customFormat="1" ht="67.5" customHeight="1">
      <c r="A150" s="12" t="s">
        <v>199</v>
      </c>
      <c r="B150" s="10" t="s">
        <v>85</v>
      </c>
      <c r="C150" s="10" t="s">
        <v>84</v>
      </c>
      <c r="D150" s="10">
        <v>7950600</v>
      </c>
      <c r="E150" s="10"/>
      <c r="F150" s="13">
        <f>F151</f>
        <v>600</v>
      </c>
      <c r="G150" s="13">
        <f>G151</f>
        <v>0</v>
      </c>
    </row>
    <row r="151" spans="1:7" s="16" customFormat="1" ht="66" customHeight="1">
      <c r="A151" s="12" t="s">
        <v>139</v>
      </c>
      <c r="B151" s="10" t="s">
        <v>85</v>
      </c>
      <c r="C151" s="10" t="s">
        <v>84</v>
      </c>
      <c r="D151" s="10">
        <v>7950600</v>
      </c>
      <c r="E151" s="10" t="s">
        <v>138</v>
      </c>
      <c r="F151" s="13">
        <f>'[2]приложение 6 '!$G$68</f>
        <v>600</v>
      </c>
      <c r="G151" s="18">
        <v>0</v>
      </c>
    </row>
    <row r="152" spans="1:7" ht="112.5" customHeight="1">
      <c r="A152" s="12" t="s">
        <v>200</v>
      </c>
      <c r="B152" s="10" t="s">
        <v>17</v>
      </c>
      <c r="C152" s="10" t="s">
        <v>12</v>
      </c>
      <c r="D152" s="10" t="s">
        <v>94</v>
      </c>
      <c r="E152" s="10"/>
      <c r="F152" s="13">
        <f>F153</f>
        <v>13542.99</v>
      </c>
      <c r="G152" s="13">
        <f>G153</f>
        <v>0</v>
      </c>
    </row>
    <row r="153" spans="1:7" ht="70.5" customHeight="1">
      <c r="A153" s="12" t="s">
        <v>139</v>
      </c>
      <c r="B153" s="10" t="s">
        <v>17</v>
      </c>
      <c r="C153" s="10" t="s">
        <v>12</v>
      </c>
      <c r="D153" s="10" t="s">
        <v>94</v>
      </c>
      <c r="E153" s="10" t="s">
        <v>138</v>
      </c>
      <c r="F153" s="13">
        <f>'[2]приложение 6 '!$G$151</f>
        <v>13542.99</v>
      </c>
      <c r="G153" s="13">
        <v>0</v>
      </c>
    </row>
    <row r="154" spans="1:7" s="16" customFormat="1" ht="27" customHeight="1">
      <c r="A154" s="15" t="s">
        <v>123</v>
      </c>
      <c r="B154" s="6" t="s">
        <v>87</v>
      </c>
      <c r="C154" s="10"/>
      <c r="D154" s="10"/>
      <c r="E154" s="10"/>
      <c r="F154" s="8">
        <f>F155+F166</f>
        <v>41744.7159</v>
      </c>
      <c r="G154" s="8">
        <f>G155+G166</f>
        <v>14517.361</v>
      </c>
    </row>
    <row r="155" spans="1:7" s="16" customFormat="1" ht="23.25" customHeight="1">
      <c r="A155" s="12" t="s">
        <v>20</v>
      </c>
      <c r="B155" s="10" t="s">
        <v>19</v>
      </c>
      <c r="C155" s="10" t="s">
        <v>4</v>
      </c>
      <c r="D155" s="10"/>
      <c r="E155" s="10"/>
      <c r="F155" s="11">
        <f>F156+F158+F160+F162+F164</f>
        <v>34732.16962</v>
      </c>
      <c r="G155" s="11">
        <f>G156+G158+G160+G162+G164</f>
        <v>14517.361</v>
      </c>
    </row>
    <row r="156" spans="1:7" ht="45.75" customHeight="1">
      <c r="A156" s="12" t="s">
        <v>38</v>
      </c>
      <c r="B156" s="10" t="s">
        <v>87</v>
      </c>
      <c r="C156" s="10" t="s">
        <v>57</v>
      </c>
      <c r="D156" s="10">
        <v>4400000</v>
      </c>
      <c r="E156" s="10"/>
      <c r="F156" s="13">
        <f>F157</f>
        <v>7044.61165</v>
      </c>
      <c r="G156" s="13">
        <f>G157</f>
        <v>0</v>
      </c>
    </row>
    <row r="157" spans="1:7" ht="27.75" customHeight="1">
      <c r="A157" s="12" t="s">
        <v>205</v>
      </c>
      <c r="B157" s="10" t="s">
        <v>87</v>
      </c>
      <c r="C157" s="10" t="s">
        <v>57</v>
      </c>
      <c r="D157" s="10">
        <v>4400000</v>
      </c>
      <c r="E157" s="10" t="s">
        <v>142</v>
      </c>
      <c r="F157" s="13">
        <f>'[2]приложение 6 '!$G$170</f>
        <v>7044.61165</v>
      </c>
      <c r="G157" s="14">
        <v>0</v>
      </c>
    </row>
    <row r="158" spans="1:7" s="16" customFormat="1" ht="34.5" customHeight="1">
      <c r="A158" s="12" t="s">
        <v>64</v>
      </c>
      <c r="B158" s="10" t="s">
        <v>19</v>
      </c>
      <c r="C158" s="10" t="s">
        <v>4</v>
      </c>
      <c r="D158" s="10" t="s">
        <v>93</v>
      </c>
      <c r="E158" s="10"/>
      <c r="F158" s="13">
        <f>F159</f>
        <v>6940.43137</v>
      </c>
      <c r="G158" s="13">
        <f>G159</f>
        <v>0</v>
      </c>
    </row>
    <row r="159" spans="1:7" s="16" customFormat="1" ht="27" customHeight="1">
      <c r="A159" s="12" t="s">
        <v>205</v>
      </c>
      <c r="B159" s="10" t="s">
        <v>19</v>
      </c>
      <c r="C159" s="10" t="s">
        <v>4</v>
      </c>
      <c r="D159" s="10" t="s">
        <v>93</v>
      </c>
      <c r="E159" s="10" t="s">
        <v>142</v>
      </c>
      <c r="F159" s="13">
        <f>'[2]приложение 6 '!$G$71</f>
        <v>6940.43137</v>
      </c>
      <c r="G159" s="18">
        <v>0</v>
      </c>
    </row>
    <row r="160" spans="1:7" ht="21" customHeight="1">
      <c r="A160" s="12" t="s">
        <v>39</v>
      </c>
      <c r="B160" s="10" t="s">
        <v>87</v>
      </c>
      <c r="C160" s="10" t="s">
        <v>57</v>
      </c>
      <c r="D160" s="10">
        <v>4410000</v>
      </c>
      <c r="E160" s="10"/>
      <c r="F160" s="13">
        <f>F161</f>
        <v>1088.95904</v>
      </c>
      <c r="G160" s="13">
        <f>G161</f>
        <v>0</v>
      </c>
    </row>
    <row r="161" spans="1:7" ht="27" customHeight="1">
      <c r="A161" s="12" t="s">
        <v>205</v>
      </c>
      <c r="B161" s="10" t="s">
        <v>87</v>
      </c>
      <c r="C161" s="10" t="s">
        <v>57</v>
      </c>
      <c r="D161" s="10">
        <v>4410000</v>
      </c>
      <c r="E161" s="10" t="s">
        <v>142</v>
      </c>
      <c r="F161" s="13">
        <f>'[2]приложение 6 '!$G$172</f>
        <v>1088.95904</v>
      </c>
      <c r="G161" s="14">
        <v>0</v>
      </c>
    </row>
    <row r="162" spans="1:7" ht="21.75" customHeight="1">
      <c r="A162" s="12" t="s">
        <v>40</v>
      </c>
      <c r="B162" s="10" t="s">
        <v>87</v>
      </c>
      <c r="C162" s="10" t="s">
        <v>57</v>
      </c>
      <c r="D162" s="10">
        <v>4420000</v>
      </c>
      <c r="E162" s="10"/>
      <c r="F162" s="13">
        <f>F163</f>
        <v>5140.80656</v>
      </c>
      <c r="G162" s="13">
        <f>G163</f>
        <v>0</v>
      </c>
    </row>
    <row r="163" spans="1:7" ht="30" customHeight="1">
      <c r="A163" s="12" t="s">
        <v>205</v>
      </c>
      <c r="B163" s="10" t="s">
        <v>19</v>
      </c>
      <c r="C163" s="10" t="s">
        <v>4</v>
      </c>
      <c r="D163" s="10">
        <v>4420000</v>
      </c>
      <c r="E163" s="10" t="s">
        <v>142</v>
      </c>
      <c r="F163" s="13">
        <f>'[2]приложение 6 '!$G$174</f>
        <v>5140.80656</v>
      </c>
      <c r="G163" s="14">
        <v>0</v>
      </c>
    </row>
    <row r="164" spans="1:7" ht="72.75" customHeight="1">
      <c r="A164" s="20" t="s">
        <v>162</v>
      </c>
      <c r="B164" s="10" t="s">
        <v>87</v>
      </c>
      <c r="C164" s="10" t="s">
        <v>57</v>
      </c>
      <c r="D164" s="10" t="s">
        <v>163</v>
      </c>
      <c r="E164" s="10"/>
      <c r="F164" s="13">
        <f>F165</f>
        <v>14517.361</v>
      </c>
      <c r="G164" s="13">
        <f>G165</f>
        <v>14517.361</v>
      </c>
    </row>
    <row r="165" spans="1:7" ht="24.75" customHeight="1">
      <c r="A165" s="12" t="s">
        <v>205</v>
      </c>
      <c r="B165" s="10" t="s">
        <v>19</v>
      </c>
      <c r="C165" s="10" t="s">
        <v>4</v>
      </c>
      <c r="D165" s="10" t="s">
        <v>163</v>
      </c>
      <c r="E165" s="10" t="s">
        <v>142</v>
      </c>
      <c r="F165" s="13">
        <f>'[2]приложение 6 '!$G$176</f>
        <v>14517.361</v>
      </c>
      <c r="G165" s="13">
        <f>'[2]приложение 6 '!$G$176</f>
        <v>14517.361</v>
      </c>
    </row>
    <row r="166" spans="1:7" ht="36" customHeight="1">
      <c r="A166" s="12" t="s">
        <v>69</v>
      </c>
      <c r="B166" s="10" t="s">
        <v>87</v>
      </c>
      <c r="C166" s="10" t="s">
        <v>58</v>
      </c>
      <c r="D166" s="10"/>
      <c r="E166" s="10"/>
      <c r="F166" s="11">
        <f>F167+F170+F173+F175</f>
        <v>7012.5462800000005</v>
      </c>
      <c r="G166" s="11">
        <f>G167+G170+G173</f>
        <v>0</v>
      </c>
    </row>
    <row r="167" spans="1:7" ht="90" customHeight="1">
      <c r="A167" s="12" t="s">
        <v>31</v>
      </c>
      <c r="B167" s="10" t="s">
        <v>87</v>
      </c>
      <c r="C167" s="10" t="s">
        <v>58</v>
      </c>
      <c r="D167" s="10" t="s">
        <v>32</v>
      </c>
      <c r="E167" s="10"/>
      <c r="F167" s="13">
        <f>F168+F169</f>
        <v>2072.8381</v>
      </c>
      <c r="G167" s="13">
        <f>G168</f>
        <v>0</v>
      </c>
    </row>
    <row r="168" spans="1:7" ht="68.25" customHeight="1">
      <c r="A168" s="12" t="s">
        <v>137</v>
      </c>
      <c r="B168" s="10" t="s">
        <v>87</v>
      </c>
      <c r="C168" s="10" t="s">
        <v>58</v>
      </c>
      <c r="D168" s="10" t="s">
        <v>32</v>
      </c>
      <c r="E168" s="10" t="s">
        <v>136</v>
      </c>
      <c r="F168" s="13">
        <f>'[2]приложение 6 '!$G$179</f>
        <v>1894.8381</v>
      </c>
      <c r="G168" s="14">
        <v>0</v>
      </c>
    </row>
    <row r="169" spans="1:7" ht="53.25" customHeight="1">
      <c r="A169" s="12" t="s">
        <v>139</v>
      </c>
      <c r="B169" s="10" t="s">
        <v>87</v>
      </c>
      <c r="C169" s="10" t="s">
        <v>58</v>
      </c>
      <c r="D169" s="10" t="s">
        <v>32</v>
      </c>
      <c r="E169" s="10" t="s">
        <v>138</v>
      </c>
      <c r="F169" s="13">
        <f>'[2]приложение 6 '!$G$180</f>
        <v>178</v>
      </c>
      <c r="G169" s="14">
        <v>0</v>
      </c>
    </row>
    <row r="170" spans="1:7" ht="91.5" customHeight="1">
      <c r="A170" s="12" t="s">
        <v>41</v>
      </c>
      <c r="B170" s="10" t="s">
        <v>87</v>
      </c>
      <c r="C170" s="10" t="s">
        <v>58</v>
      </c>
      <c r="D170" s="10">
        <v>4520000</v>
      </c>
      <c r="E170" s="10"/>
      <c r="F170" s="13">
        <f>F171+F172</f>
        <v>1720.06818</v>
      </c>
      <c r="G170" s="13">
        <f>G171</f>
        <v>0</v>
      </c>
    </row>
    <row r="171" spans="1:7" ht="46.5" customHeight="1">
      <c r="A171" s="12" t="s">
        <v>151</v>
      </c>
      <c r="B171" s="10" t="s">
        <v>87</v>
      </c>
      <c r="C171" s="10" t="s">
        <v>58</v>
      </c>
      <c r="D171" s="10">
        <v>4520000</v>
      </c>
      <c r="E171" s="10" t="s">
        <v>150</v>
      </c>
      <c r="F171" s="13">
        <f>'[2]приложение 6 '!$G$182</f>
        <v>1581.99718</v>
      </c>
      <c r="G171" s="14">
        <v>0</v>
      </c>
    </row>
    <row r="172" spans="1:7" ht="66" customHeight="1">
      <c r="A172" s="12" t="s">
        <v>139</v>
      </c>
      <c r="B172" s="10" t="s">
        <v>87</v>
      </c>
      <c r="C172" s="10" t="s">
        <v>58</v>
      </c>
      <c r="D172" s="10">
        <v>4520000</v>
      </c>
      <c r="E172" s="10" t="s">
        <v>138</v>
      </c>
      <c r="F172" s="13">
        <f>'[2]приложение 6 '!$G$183</f>
        <v>138.071</v>
      </c>
      <c r="G172" s="14">
        <v>0</v>
      </c>
    </row>
    <row r="173" spans="1:7" ht="68.25" customHeight="1">
      <c r="A173" s="20" t="s">
        <v>201</v>
      </c>
      <c r="B173" s="10" t="s">
        <v>87</v>
      </c>
      <c r="C173" s="10" t="s">
        <v>58</v>
      </c>
      <c r="D173" s="10">
        <v>7950700</v>
      </c>
      <c r="E173" s="10"/>
      <c r="F173" s="13">
        <f>F174</f>
        <v>2046.7</v>
      </c>
      <c r="G173" s="13">
        <f>G174</f>
        <v>0</v>
      </c>
    </row>
    <row r="174" spans="1:7" ht="27.75" customHeight="1">
      <c r="A174" s="12" t="s">
        <v>205</v>
      </c>
      <c r="B174" s="10" t="s">
        <v>87</v>
      </c>
      <c r="C174" s="10" t="s">
        <v>58</v>
      </c>
      <c r="D174" s="10">
        <v>7950700</v>
      </c>
      <c r="E174" s="10" t="s">
        <v>142</v>
      </c>
      <c r="F174" s="13">
        <f>'[2]приложение 6 '!$G$185+'[2]приложение 6 '!$G$222</f>
        <v>2046.7</v>
      </c>
      <c r="G174" s="13">
        <v>0</v>
      </c>
    </row>
    <row r="175" spans="1:7" ht="93" customHeight="1">
      <c r="A175" s="20" t="s">
        <v>202</v>
      </c>
      <c r="B175" s="10" t="s">
        <v>87</v>
      </c>
      <c r="C175" s="10" t="s">
        <v>58</v>
      </c>
      <c r="D175" s="10">
        <v>7950800</v>
      </c>
      <c r="E175" s="10"/>
      <c r="F175" s="13">
        <f>F176</f>
        <v>1172.94</v>
      </c>
      <c r="G175" s="13">
        <f>G176</f>
        <v>0</v>
      </c>
    </row>
    <row r="176" spans="1:7" ht="28.5" customHeight="1">
      <c r="A176" s="12" t="s">
        <v>205</v>
      </c>
      <c r="B176" s="10" t="s">
        <v>87</v>
      </c>
      <c r="C176" s="10" t="s">
        <v>58</v>
      </c>
      <c r="D176" s="10">
        <v>7950800</v>
      </c>
      <c r="E176" s="10" t="s">
        <v>142</v>
      </c>
      <c r="F176" s="13">
        <f>'[2]приложение 6 '!$G$187+'[2]приложение 6 '!$G$223</f>
        <v>1172.94</v>
      </c>
      <c r="G176" s="13">
        <v>0</v>
      </c>
    </row>
    <row r="177" spans="1:7" s="16" customFormat="1" ht="26.25" customHeight="1">
      <c r="A177" s="15" t="s">
        <v>124</v>
      </c>
      <c r="B177" s="6" t="s">
        <v>59</v>
      </c>
      <c r="C177" s="10"/>
      <c r="D177" s="10"/>
      <c r="E177" s="10"/>
      <c r="F177" s="8">
        <f>F178+F181+F191+F200</f>
        <v>75088.5257</v>
      </c>
      <c r="G177" s="8">
        <f>G178+G181+G191+G200</f>
        <v>67316.6352</v>
      </c>
    </row>
    <row r="178" spans="1:7" s="16" customFormat="1" ht="15" customHeight="1">
      <c r="A178" s="12" t="s">
        <v>22</v>
      </c>
      <c r="B178" s="10">
        <v>10</v>
      </c>
      <c r="C178" s="10" t="s">
        <v>57</v>
      </c>
      <c r="D178" s="10"/>
      <c r="E178" s="10"/>
      <c r="F178" s="11">
        <f>F179</f>
        <v>4560</v>
      </c>
      <c r="G178" s="11">
        <f>G179</f>
        <v>0</v>
      </c>
    </row>
    <row r="179" spans="1:7" s="16" customFormat="1" ht="15" customHeight="1">
      <c r="A179" s="12" t="s">
        <v>49</v>
      </c>
      <c r="B179" s="10">
        <v>10</v>
      </c>
      <c r="C179" s="10" t="s">
        <v>57</v>
      </c>
      <c r="D179" s="10">
        <v>4900000</v>
      </c>
      <c r="E179" s="10"/>
      <c r="F179" s="13">
        <f>F180</f>
        <v>4560</v>
      </c>
      <c r="G179" s="13">
        <f>G180</f>
        <v>0</v>
      </c>
    </row>
    <row r="180" spans="1:7" s="16" customFormat="1" ht="38.25" customHeight="1">
      <c r="A180" s="12" t="s">
        <v>146</v>
      </c>
      <c r="B180" s="10">
        <v>10</v>
      </c>
      <c r="C180" s="10" t="s">
        <v>57</v>
      </c>
      <c r="D180" s="10">
        <v>4900000</v>
      </c>
      <c r="E180" s="10" t="s">
        <v>145</v>
      </c>
      <c r="F180" s="13">
        <f>'[1]приложение 4 '!$G$138</f>
        <v>4560</v>
      </c>
      <c r="G180" s="14">
        <v>0</v>
      </c>
    </row>
    <row r="181" spans="1:7" s="16" customFormat="1" ht="17.25" customHeight="1">
      <c r="A181" s="12" t="s">
        <v>23</v>
      </c>
      <c r="B181" s="10">
        <v>10</v>
      </c>
      <c r="C181" s="10" t="s">
        <v>5</v>
      </c>
      <c r="D181" s="10"/>
      <c r="E181" s="10"/>
      <c r="F181" s="11">
        <f>F189+F182+F184+F186</f>
        <v>17560.7757</v>
      </c>
      <c r="G181" s="11">
        <f>G189+G182+G184+G186</f>
        <v>16168.8852</v>
      </c>
    </row>
    <row r="182" spans="1:7" s="16" customFormat="1" ht="51" customHeight="1">
      <c r="A182" s="12" t="s">
        <v>169</v>
      </c>
      <c r="B182" s="10">
        <v>10</v>
      </c>
      <c r="C182" s="10" t="s">
        <v>60</v>
      </c>
      <c r="D182" s="10">
        <v>5053120</v>
      </c>
      <c r="E182" s="10"/>
      <c r="F182" s="13">
        <f>F183</f>
        <v>1019.7</v>
      </c>
      <c r="G182" s="13">
        <f>G183</f>
        <v>1019.7</v>
      </c>
    </row>
    <row r="183" spans="1:7" s="16" customFormat="1" ht="39.75" customHeight="1">
      <c r="A183" s="12" t="s">
        <v>146</v>
      </c>
      <c r="B183" s="10">
        <v>10</v>
      </c>
      <c r="C183" s="10" t="s">
        <v>60</v>
      </c>
      <c r="D183" s="10">
        <v>5053120</v>
      </c>
      <c r="E183" s="10" t="s">
        <v>145</v>
      </c>
      <c r="F183" s="13">
        <f>'[2]приложение 6 '!$G$74</f>
        <v>1019.7</v>
      </c>
      <c r="G183" s="13">
        <f>'[2]приложение 6 '!$H$74</f>
        <v>1019.7</v>
      </c>
    </row>
    <row r="184" spans="1:7" s="16" customFormat="1" ht="133.5" customHeight="1">
      <c r="A184" s="12" t="s">
        <v>170</v>
      </c>
      <c r="B184" s="10">
        <v>10</v>
      </c>
      <c r="C184" s="10" t="s">
        <v>60</v>
      </c>
      <c r="D184" s="10">
        <v>5053401</v>
      </c>
      <c r="E184" s="10"/>
      <c r="F184" s="13">
        <f>F185</f>
        <v>15088.32</v>
      </c>
      <c r="G184" s="13">
        <f>G185</f>
        <v>15088.32</v>
      </c>
    </row>
    <row r="185" spans="1:7" s="16" customFormat="1" ht="49.5" customHeight="1">
      <c r="A185" s="12" t="s">
        <v>146</v>
      </c>
      <c r="B185" s="10">
        <v>10</v>
      </c>
      <c r="C185" s="10" t="s">
        <v>60</v>
      </c>
      <c r="D185" s="10">
        <v>5053401</v>
      </c>
      <c r="E185" s="10" t="s">
        <v>145</v>
      </c>
      <c r="F185" s="13">
        <f>'[2]приложение 6 '!$G$76</f>
        <v>15088.32</v>
      </c>
      <c r="G185" s="13">
        <f>'[2]приложение 6 '!$H$76</f>
        <v>15088.32</v>
      </c>
    </row>
    <row r="186" spans="1:7" s="16" customFormat="1" ht="42" customHeight="1">
      <c r="A186" s="12" t="s">
        <v>171</v>
      </c>
      <c r="B186" s="10" t="s">
        <v>59</v>
      </c>
      <c r="C186" s="10" t="s">
        <v>60</v>
      </c>
      <c r="D186" s="10">
        <v>5211200</v>
      </c>
      <c r="E186" s="10"/>
      <c r="F186" s="13">
        <f>F187+F188</f>
        <v>60.8652</v>
      </c>
      <c r="G186" s="13">
        <f>G187+G188</f>
        <v>60.8652</v>
      </c>
    </row>
    <row r="187" spans="1:7" s="16" customFormat="1" ht="54.75" customHeight="1">
      <c r="A187" s="12" t="s">
        <v>137</v>
      </c>
      <c r="B187" s="10" t="s">
        <v>59</v>
      </c>
      <c r="C187" s="10" t="s">
        <v>60</v>
      </c>
      <c r="D187" s="10">
        <v>5211200</v>
      </c>
      <c r="E187" s="10" t="s">
        <v>136</v>
      </c>
      <c r="F187" s="13">
        <f>'[2]приложение 6 '!$G$78</f>
        <v>58.276</v>
      </c>
      <c r="G187" s="13">
        <f>'[2]приложение 6 '!$G$78</f>
        <v>58.276</v>
      </c>
    </row>
    <row r="188" spans="1:7" s="16" customFormat="1" ht="54.75" customHeight="1">
      <c r="A188" s="12" t="s">
        <v>139</v>
      </c>
      <c r="B188" s="10" t="s">
        <v>59</v>
      </c>
      <c r="C188" s="10" t="s">
        <v>60</v>
      </c>
      <c r="D188" s="10">
        <v>5211200</v>
      </c>
      <c r="E188" s="10" t="s">
        <v>138</v>
      </c>
      <c r="F188" s="13">
        <f>'[2]приложение 6 '!$G$79</f>
        <v>2.5892</v>
      </c>
      <c r="G188" s="13">
        <f>'[2]приложение 6 '!$G$79</f>
        <v>2.5892</v>
      </c>
    </row>
    <row r="189" spans="1:7" s="16" customFormat="1" ht="50.25" customHeight="1">
      <c r="A189" s="20" t="s">
        <v>74</v>
      </c>
      <c r="B189" s="10">
        <v>10</v>
      </c>
      <c r="C189" s="10" t="s">
        <v>60</v>
      </c>
      <c r="D189" s="10">
        <v>7951300</v>
      </c>
      <c r="E189" s="10"/>
      <c r="F189" s="13">
        <f>F190</f>
        <v>1391.8905</v>
      </c>
      <c r="G189" s="13">
        <f>G190</f>
        <v>0</v>
      </c>
    </row>
    <row r="190" spans="1:7" s="16" customFormat="1" ht="35.25" customHeight="1">
      <c r="A190" s="12" t="s">
        <v>146</v>
      </c>
      <c r="B190" s="10">
        <v>10</v>
      </c>
      <c r="C190" s="10" t="s">
        <v>60</v>
      </c>
      <c r="D190" s="10">
        <v>7951300</v>
      </c>
      <c r="E190" s="10" t="s">
        <v>145</v>
      </c>
      <c r="F190" s="13">
        <f>'[2]приложение 6 '!$G$81</f>
        <v>1391.8905</v>
      </c>
      <c r="G190" s="18">
        <v>0</v>
      </c>
    </row>
    <row r="191" spans="1:7" ht="24" customHeight="1">
      <c r="A191" s="12" t="s">
        <v>109</v>
      </c>
      <c r="B191" s="10" t="s">
        <v>59</v>
      </c>
      <c r="C191" s="10" t="s">
        <v>58</v>
      </c>
      <c r="D191" s="10"/>
      <c r="E191" s="10"/>
      <c r="F191" s="11">
        <f>F196+F192+F194+F198</f>
        <v>27814.75</v>
      </c>
      <c r="G191" s="11">
        <f>G196+G192+G194+G198</f>
        <v>27739.75</v>
      </c>
    </row>
    <row r="192" spans="1:7" ht="52.5" customHeight="1">
      <c r="A192" s="12" t="s">
        <v>176</v>
      </c>
      <c r="B192" s="10" t="s">
        <v>59</v>
      </c>
      <c r="C192" s="10" t="s">
        <v>58</v>
      </c>
      <c r="D192" s="10" t="s">
        <v>177</v>
      </c>
      <c r="E192" s="10"/>
      <c r="F192" s="13">
        <f>F193</f>
        <v>343.55</v>
      </c>
      <c r="G192" s="13">
        <f>G193</f>
        <v>343.55</v>
      </c>
    </row>
    <row r="193" spans="1:7" ht="44.25" customHeight="1">
      <c r="A193" s="12" t="s">
        <v>146</v>
      </c>
      <c r="B193" s="10" t="s">
        <v>59</v>
      </c>
      <c r="C193" s="10" t="s">
        <v>58</v>
      </c>
      <c r="D193" s="10" t="s">
        <v>177</v>
      </c>
      <c r="E193" s="10" t="s">
        <v>145</v>
      </c>
      <c r="F193" s="13">
        <f>'[2]приложение 6 '!$G$194</f>
        <v>343.55</v>
      </c>
      <c r="G193" s="13">
        <f>'[2]приложение 6 '!$G$194</f>
        <v>343.55</v>
      </c>
    </row>
    <row r="194" spans="1:7" ht="87" customHeight="1">
      <c r="A194" s="12" t="s">
        <v>178</v>
      </c>
      <c r="B194" s="10" t="s">
        <v>59</v>
      </c>
      <c r="C194" s="10" t="s">
        <v>58</v>
      </c>
      <c r="D194" s="10" t="s">
        <v>179</v>
      </c>
      <c r="E194" s="10"/>
      <c r="F194" s="13">
        <f>F195</f>
        <v>6118.2</v>
      </c>
      <c r="G194" s="13">
        <f>G195</f>
        <v>6118.2</v>
      </c>
    </row>
    <row r="195" spans="1:7" ht="56.25" customHeight="1">
      <c r="A195" s="12" t="s">
        <v>146</v>
      </c>
      <c r="B195" s="10" t="s">
        <v>59</v>
      </c>
      <c r="C195" s="10" t="s">
        <v>58</v>
      </c>
      <c r="D195" s="10" t="s">
        <v>179</v>
      </c>
      <c r="E195" s="10" t="s">
        <v>145</v>
      </c>
      <c r="F195" s="13">
        <f>'[2]приложение 6 '!$G$196</f>
        <v>6118.2</v>
      </c>
      <c r="G195" s="13">
        <f>'[2]приложение 6 '!$G$196</f>
        <v>6118.2</v>
      </c>
    </row>
    <row r="196" spans="1:7" ht="36.75" customHeight="1">
      <c r="A196" s="12" t="s">
        <v>48</v>
      </c>
      <c r="B196" s="10" t="s">
        <v>59</v>
      </c>
      <c r="C196" s="10" t="s">
        <v>58</v>
      </c>
      <c r="D196" s="10" t="s">
        <v>108</v>
      </c>
      <c r="E196" s="10"/>
      <c r="F196" s="13">
        <f>F197</f>
        <v>75</v>
      </c>
      <c r="G196" s="13">
        <f>G197</f>
        <v>0</v>
      </c>
    </row>
    <row r="197" spans="1:7" ht="44.25" customHeight="1">
      <c r="A197" s="12" t="str">
        <f>'[2]приложение 6 '!$B$198</f>
        <v>Социальные выплаты гражданам, кроме публичных нормативных социальных выплат</v>
      </c>
      <c r="B197" s="10" t="s">
        <v>59</v>
      </c>
      <c r="C197" s="10" t="s">
        <v>58</v>
      </c>
      <c r="D197" s="10" t="s">
        <v>108</v>
      </c>
      <c r="E197" s="10" t="s">
        <v>152</v>
      </c>
      <c r="F197" s="13">
        <f>'[1]приложение 4 '!$G$164</f>
        <v>75</v>
      </c>
      <c r="G197" s="11">
        <v>0</v>
      </c>
    </row>
    <row r="198" spans="1:7" ht="44.25" customHeight="1">
      <c r="A198" s="12" t="s">
        <v>180</v>
      </c>
      <c r="B198" s="10" t="s">
        <v>59</v>
      </c>
      <c r="C198" s="10" t="s">
        <v>58</v>
      </c>
      <c r="D198" s="10" t="s">
        <v>181</v>
      </c>
      <c r="E198" s="10"/>
      <c r="F198" s="13">
        <f>F199</f>
        <v>21278</v>
      </c>
      <c r="G198" s="13">
        <f>G199</f>
        <v>21278</v>
      </c>
    </row>
    <row r="199" spans="1:7" ht="44.25" customHeight="1">
      <c r="A199" s="12" t="s">
        <v>146</v>
      </c>
      <c r="B199" s="10" t="s">
        <v>59</v>
      </c>
      <c r="C199" s="10" t="s">
        <v>58</v>
      </c>
      <c r="D199" s="10" t="s">
        <v>181</v>
      </c>
      <c r="E199" s="10" t="s">
        <v>145</v>
      </c>
      <c r="F199" s="13">
        <f>'[2]приложение 6 '!$G$200</f>
        <v>21278</v>
      </c>
      <c r="G199" s="13">
        <f>'[2]приложение 6 '!$G$200</f>
        <v>21278</v>
      </c>
    </row>
    <row r="200" spans="1:7" s="16" customFormat="1" ht="37.5" customHeight="1">
      <c r="A200" s="12" t="s">
        <v>24</v>
      </c>
      <c r="B200" s="10">
        <v>10</v>
      </c>
      <c r="C200" s="10" t="s">
        <v>80</v>
      </c>
      <c r="D200" s="10"/>
      <c r="E200" s="10"/>
      <c r="F200" s="11">
        <f>F201+F216+F213+F208+F203</f>
        <v>25153</v>
      </c>
      <c r="G200" s="11">
        <f>G201+G216+G213+G208+G203</f>
        <v>23408</v>
      </c>
    </row>
    <row r="201" spans="1:7" s="16" customFormat="1" ht="34.5" customHeight="1">
      <c r="A201" s="12" t="s">
        <v>48</v>
      </c>
      <c r="B201" s="10">
        <v>10</v>
      </c>
      <c r="C201" s="10" t="s">
        <v>80</v>
      </c>
      <c r="D201" s="10">
        <v>5140000</v>
      </c>
      <c r="E201" s="10"/>
      <c r="F201" s="13">
        <f>F202</f>
        <v>200</v>
      </c>
      <c r="G201" s="13">
        <f>G202</f>
        <v>0</v>
      </c>
    </row>
    <row r="202" spans="1:7" s="16" customFormat="1" ht="63.75" customHeight="1">
      <c r="A202" s="12" t="s">
        <v>139</v>
      </c>
      <c r="B202" s="10">
        <v>10</v>
      </c>
      <c r="C202" s="10" t="s">
        <v>80</v>
      </c>
      <c r="D202" s="10">
        <v>5140000</v>
      </c>
      <c r="E202" s="10" t="s">
        <v>138</v>
      </c>
      <c r="F202" s="13">
        <f>'[1]приложение 4 '!$G$75</f>
        <v>200</v>
      </c>
      <c r="G202" s="13">
        <v>0</v>
      </c>
    </row>
    <row r="203" spans="1:7" s="16" customFormat="1" ht="107.25" customHeight="1">
      <c r="A203" s="12" t="s">
        <v>182</v>
      </c>
      <c r="B203" s="10">
        <v>10</v>
      </c>
      <c r="C203" s="10" t="s">
        <v>80</v>
      </c>
      <c r="D203" s="10" t="s">
        <v>183</v>
      </c>
      <c r="E203" s="10"/>
      <c r="F203" s="13">
        <f>SUM(F204:F207)</f>
        <v>8631</v>
      </c>
      <c r="G203" s="13">
        <f>SUM(G204:G207)</f>
        <v>8631</v>
      </c>
    </row>
    <row r="204" spans="1:7" s="16" customFormat="1" ht="46.5" customHeight="1">
      <c r="A204" s="12" t="s">
        <v>137</v>
      </c>
      <c r="B204" s="10">
        <v>10</v>
      </c>
      <c r="C204" s="10" t="s">
        <v>80</v>
      </c>
      <c r="D204" s="10" t="s">
        <v>183</v>
      </c>
      <c r="E204" s="10" t="s">
        <v>136</v>
      </c>
      <c r="F204" s="13">
        <f>'[2]приложение 6 '!$G$203</f>
        <v>3190.0090000000005</v>
      </c>
      <c r="G204" s="13">
        <f>'[2]приложение 6 '!$G$203</f>
        <v>3190.0090000000005</v>
      </c>
    </row>
    <row r="205" spans="1:7" s="16" customFormat="1" ht="54" customHeight="1">
      <c r="A205" s="12" t="s">
        <v>139</v>
      </c>
      <c r="B205" s="10">
        <v>10</v>
      </c>
      <c r="C205" s="10" t="s">
        <v>80</v>
      </c>
      <c r="D205" s="10" t="s">
        <v>183</v>
      </c>
      <c r="E205" s="10" t="s">
        <v>138</v>
      </c>
      <c r="F205" s="13">
        <f>'[2]приложение 6 '!$G$204</f>
        <v>647.37444</v>
      </c>
      <c r="G205" s="13">
        <f>'[2]приложение 6 '!$G$204</f>
        <v>647.37444</v>
      </c>
    </row>
    <row r="206" spans="1:7" s="16" customFormat="1" ht="26.25" customHeight="1">
      <c r="A206" s="12" t="s">
        <v>141</v>
      </c>
      <c r="B206" s="10">
        <v>10</v>
      </c>
      <c r="C206" s="10" t="s">
        <v>80</v>
      </c>
      <c r="D206" s="10" t="s">
        <v>183</v>
      </c>
      <c r="E206" s="10" t="s">
        <v>140</v>
      </c>
      <c r="F206" s="13">
        <f>'[2]приложение 6 '!$G$205</f>
        <v>43.61656</v>
      </c>
      <c r="G206" s="13">
        <f>'[2]приложение 6 '!$G$205</f>
        <v>43.61656</v>
      </c>
    </row>
    <row r="207" spans="1:7" s="16" customFormat="1" ht="31.5" customHeight="1">
      <c r="A207" s="12" t="s">
        <v>205</v>
      </c>
      <c r="B207" s="10">
        <v>10</v>
      </c>
      <c r="C207" s="10" t="s">
        <v>80</v>
      </c>
      <c r="D207" s="10" t="s">
        <v>183</v>
      </c>
      <c r="E207" s="10" t="s">
        <v>142</v>
      </c>
      <c r="F207" s="13">
        <f>'[2]приложение 6 '!$G$206</f>
        <v>4750</v>
      </c>
      <c r="G207" s="13">
        <f>'[2]приложение 6 '!$G$206</f>
        <v>4750</v>
      </c>
    </row>
    <row r="208" spans="1:7" s="16" customFormat="1" ht="87" customHeight="1">
      <c r="A208" s="12" t="s">
        <v>174</v>
      </c>
      <c r="B208" s="10" t="s">
        <v>59</v>
      </c>
      <c r="C208" s="10" t="s">
        <v>80</v>
      </c>
      <c r="D208" s="10" t="s">
        <v>175</v>
      </c>
      <c r="E208" s="10"/>
      <c r="F208" s="13">
        <f>F209+F210+F211+F212</f>
        <v>14306</v>
      </c>
      <c r="G208" s="13">
        <f>G209+G210+G211+G212</f>
        <v>14306</v>
      </c>
    </row>
    <row r="209" spans="1:7" s="16" customFormat="1" ht="38.25" customHeight="1">
      <c r="A209" s="12" t="s">
        <v>151</v>
      </c>
      <c r="B209" s="10" t="s">
        <v>59</v>
      </c>
      <c r="C209" s="10" t="s">
        <v>80</v>
      </c>
      <c r="D209" s="10" t="s">
        <v>175</v>
      </c>
      <c r="E209" s="10" t="s">
        <v>150</v>
      </c>
      <c r="F209" s="13">
        <f>'[2]приложение 6 '!$G$158</f>
        <v>10763</v>
      </c>
      <c r="G209" s="13">
        <f>'[2]приложение 6 '!$G$158</f>
        <v>10763</v>
      </c>
    </row>
    <row r="210" spans="1:7" s="16" customFormat="1" ht="45.75" customHeight="1">
      <c r="A210" s="12" t="s">
        <v>137</v>
      </c>
      <c r="B210" s="10" t="s">
        <v>59</v>
      </c>
      <c r="C210" s="10" t="s">
        <v>80</v>
      </c>
      <c r="D210" s="10" t="s">
        <v>175</v>
      </c>
      <c r="E210" s="10" t="s">
        <v>136</v>
      </c>
      <c r="F210" s="13">
        <f>'[2]приложение 6 '!$G$159</f>
        <v>2415</v>
      </c>
      <c r="G210" s="13">
        <f>'[2]приложение 6 '!$G$159</f>
        <v>2415</v>
      </c>
    </row>
    <row r="211" spans="1:7" s="16" customFormat="1" ht="46.5" customHeight="1">
      <c r="A211" s="12" t="s">
        <v>139</v>
      </c>
      <c r="B211" s="10" t="s">
        <v>59</v>
      </c>
      <c r="C211" s="10" t="s">
        <v>80</v>
      </c>
      <c r="D211" s="10" t="s">
        <v>175</v>
      </c>
      <c r="E211" s="10" t="s">
        <v>138</v>
      </c>
      <c r="F211" s="13">
        <f>'[2]приложение 6 '!$G$160</f>
        <v>1095.5</v>
      </c>
      <c r="G211" s="13">
        <f>'[2]приложение 6 '!$G$160</f>
        <v>1095.5</v>
      </c>
    </row>
    <row r="212" spans="1:7" s="16" customFormat="1" ht="27" customHeight="1">
      <c r="A212" s="12" t="s">
        <v>141</v>
      </c>
      <c r="B212" s="10" t="s">
        <v>59</v>
      </c>
      <c r="C212" s="10" t="s">
        <v>80</v>
      </c>
      <c r="D212" s="10" t="s">
        <v>175</v>
      </c>
      <c r="E212" s="10" t="s">
        <v>140</v>
      </c>
      <c r="F212" s="13">
        <f>'[2]приложение 6 '!$G$161</f>
        <v>32.5</v>
      </c>
      <c r="G212" s="13">
        <f>'[2]приложение 6 '!$G$161</f>
        <v>32.5</v>
      </c>
    </row>
    <row r="213" spans="1:7" s="16" customFormat="1" ht="45.75" customHeight="1">
      <c r="A213" s="12" t="s">
        <v>173</v>
      </c>
      <c r="B213" s="10">
        <v>10</v>
      </c>
      <c r="C213" s="10" t="s">
        <v>80</v>
      </c>
      <c r="D213" s="10" t="s">
        <v>172</v>
      </c>
      <c r="E213" s="10"/>
      <c r="F213" s="13">
        <f>F214+F215</f>
        <v>471</v>
      </c>
      <c r="G213" s="13">
        <f>G214+G215</f>
        <v>471</v>
      </c>
    </row>
    <row r="214" spans="1:7" s="16" customFormat="1" ht="63.75" customHeight="1">
      <c r="A214" s="12" t="s">
        <v>137</v>
      </c>
      <c r="B214" s="10">
        <v>10</v>
      </c>
      <c r="C214" s="10" t="s">
        <v>80</v>
      </c>
      <c r="D214" s="10" t="s">
        <v>172</v>
      </c>
      <c r="E214" s="10" t="s">
        <v>136</v>
      </c>
      <c r="F214" s="13">
        <f>'[2]приложение 6 '!$G$86</f>
        <v>439.437</v>
      </c>
      <c r="G214" s="13">
        <f>'[2]приложение 6 '!$G$86</f>
        <v>439.437</v>
      </c>
    </row>
    <row r="215" spans="1:7" s="16" customFormat="1" ht="63.75" customHeight="1">
      <c r="A215" s="12" t="s">
        <v>139</v>
      </c>
      <c r="B215" s="10">
        <v>10</v>
      </c>
      <c r="C215" s="10" t="s">
        <v>80</v>
      </c>
      <c r="D215" s="10" t="s">
        <v>172</v>
      </c>
      <c r="E215" s="10" t="s">
        <v>138</v>
      </c>
      <c r="F215" s="13">
        <f>'[2]приложение 6 '!$G$87</f>
        <v>31.563000000000002</v>
      </c>
      <c r="G215" s="13">
        <f>'[2]приложение 6 '!$G$87</f>
        <v>31.563000000000002</v>
      </c>
    </row>
    <row r="216" spans="1:7" ht="60" customHeight="1">
      <c r="A216" s="20" t="s">
        <v>203</v>
      </c>
      <c r="B216" s="10">
        <v>10</v>
      </c>
      <c r="C216" s="10" t="s">
        <v>80</v>
      </c>
      <c r="D216" s="10">
        <v>7951600</v>
      </c>
      <c r="E216" s="10"/>
      <c r="F216" s="13">
        <f>F217</f>
        <v>1545</v>
      </c>
      <c r="G216" s="13">
        <f>G217</f>
        <v>0</v>
      </c>
    </row>
    <row r="217" spans="1:7" ht="65.25" customHeight="1">
      <c r="A217" s="12" t="s">
        <v>139</v>
      </c>
      <c r="B217" s="10">
        <v>10</v>
      </c>
      <c r="C217" s="10" t="s">
        <v>80</v>
      </c>
      <c r="D217" s="10">
        <v>7951600</v>
      </c>
      <c r="E217" s="10" t="s">
        <v>138</v>
      </c>
      <c r="F217" s="13">
        <f>'[2]приложение 6 '!$G$208+'[2]приложение 6 '!$G$190+'[2]приложение 6 '!$G$227+'[2]приложение 6 '!$G$90</f>
        <v>1545</v>
      </c>
      <c r="G217" s="14">
        <v>0</v>
      </c>
    </row>
    <row r="218" spans="1:7" s="16" customFormat="1" ht="22.5" customHeight="1">
      <c r="A218" s="15" t="s">
        <v>125</v>
      </c>
      <c r="B218" s="6" t="s">
        <v>126</v>
      </c>
      <c r="C218" s="10"/>
      <c r="D218" s="10"/>
      <c r="E218" s="10"/>
      <c r="F218" s="8">
        <f>F219+F224</f>
        <v>33281.97202</v>
      </c>
      <c r="G218" s="13"/>
    </row>
    <row r="219" spans="1:7" s="16" customFormat="1" ht="19.5" customHeight="1">
      <c r="A219" s="12" t="s">
        <v>75</v>
      </c>
      <c r="B219" s="10">
        <v>11</v>
      </c>
      <c r="C219" s="10" t="s">
        <v>57</v>
      </c>
      <c r="D219" s="10"/>
      <c r="E219" s="10"/>
      <c r="F219" s="11">
        <f>F222+F220</f>
        <v>30725.33329</v>
      </c>
      <c r="G219" s="11">
        <f>G222</f>
        <v>0</v>
      </c>
    </row>
    <row r="220" spans="1:7" ht="35.25" customHeight="1">
      <c r="A220" s="12" t="s">
        <v>55</v>
      </c>
      <c r="B220" s="10">
        <v>11</v>
      </c>
      <c r="C220" s="10" t="s">
        <v>57</v>
      </c>
      <c r="D220" s="10">
        <v>4820000</v>
      </c>
      <c r="E220" s="10"/>
      <c r="F220" s="13">
        <f>F221</f>
        <v>22980.33329</v>
      </c>
      <c r="G220" s="13">
        <f>G221</f>
        <v>0</v>
      </c>
    </row>
    <row r="221" spans="1:7" ht="36.75" customHeight="1">
      <c r="A221" s="12" t="s">
        <v>154</v>
      </c>
      <c r="B221" s="10">
        <v>11</v>
      </c>
      <c r="C221" s="10" t="s">
        <v>57</v>
      </c>
      <c r="D221" s="10">
        <v>4820000</v>
      </c>
      <c r="E221" s="10" t="s">
        <v>153</v>
      </c>
      <c r="F221" s="13">
        <f>'[2]приложение 6 '!$G$230</f>
        <v>22980.33329</v>
      </c>
      <c r="G221" s="13">
        <v>0</v>
      </c>
    </row>
    <row r="222" spans="1:7" s="16" customFormat="1" ht="75.75" customHeight="1">
      <c r="A222" s="12" t="s">
        <v>204</v>
      </c>
      <c r="B222" s="10">
        <v>11</v>
      </c>
      <c r="C222" s="10" t="s">
        <v>57</v>
      </c>
      <c r="D222" s="10">
        <v>7950900</v>
      </c>
      <c r="E222" s="10"/>
      <c r="F222" s="13">
        <f>F223</f>
        <v>7745</v>
      </c>
      <c r="G222" s="13">
        <f>G223</f>
        <v>0</v>
      </c>
    </row>
    <row r="223" spans="1:7" s="16" customFormat="1" ht="64.5" customHeight="1">
      <c r="A223" s="12" t="s">
        <v>139</v>
      </c>
      <c r="B223" s="10">
        <v>11</v>
      </c>
      <c r="C223" s="10" t="s">
        <v>57</v>
      </c>
      <c r="D223" s="10">
        <v>7950900</v>
      </c>
      <c r="E223" s="10" t="s">
        <v>138</v>
      </c>
      <c r="F223" s="13">
        <f>'[2]приложение 6 '!$G$232+'[2]приложение 6 '!$G$93</f>
        <v>7745</v>
      </c>
      <c r="G223" s="13">
        <v>0</v>
      </c>
    </row>
    <row r="224" spans="1:7" ht="30.75">
      <c r="A224" s="12" t="s">
        <v>30</v>
      </c>
      <c r="B224" s="10">
        <v>11</v>
      </c>
      <c r="C224" s="10" t="s">
        <v>53</v>
      </c>
      <c r="D224" s="17"/>
      <c r="E224" s="10"/>
      <c r="F224" s="11">
        <f>F225</f>
        <v>2556.6387300000006</v>
      </c>
      <c r="G224" s="11">
        <f>G225</f>
        <v>0</v>
      </c>
    </row>
    <row r="225" spans="1:7" ht="85.5" customHeight="1">
      <c r="A225" s="12" t="s">
        <v>31</v>
      </c>
      <c r="B225" s="10">
        <v>11</v>
      </c>
      <c r="C225" s="10" t="s">
        <v>53</v>
      </c>
      <c r="D225" s="10" t="s">
        <v>79</v>
      </c>
      <c r="E225" s="10"/>
      <c r="F225" s="13">
        <f>SUM(F226:F228)</f>
        <v>2556.6387300000006</v>
      </c>
      <c r="G225" s="13">
        <f>SUM(G226:G228)</f>
        <v>0</v>
      </c>
    </row>
    <row r="226" spans="1:7" ht="52.5" customHeight="1">
      <c r="A226" s="12" t="s">
        <v>137</v>
      </c>
      <c r="B226" s="10">
        <v>11</v>
      </c>
      <c r="C226" s="10" t="s">
        <v>53</v>
      </c>
      <c r="D226" s="10" t="s">
        <v>79</v>
      </c>
      <c r="E226" s="10" t="s">
        <v>136</v>
      </c>
      <c r="F226" s="13">
        <f>'[2]приложение 6 '!$G$235</f>
        <v>2425.8697300000003</v>
      </c>
      <c r="G226" s="14">
        <v>0</v>
      </c>
    </row>
    <row r="227" spans="1:7" ht="59.25" customHeight="1">
      <c r="A227" s="12" t="s">
        <v>139</v>
      </c>
      <c r="B227" s="10">
        <v>11</v>
      </c>
      <c r="C227" s="10" t="s">
        <v>53</v>
      </c>
      <c r="D227" s="10" t="s">
        <v>79</v>
      </c>
      <c r="E227" s="10" t="s">
        <v>138</v>
      </c>
      <c r="F227" s="13">
        <f>'[2]приложение 6 '!$G$236</f>
        <v>96.369</v>
      </c>
      <c r="G227" s="14">
        <v>0</v>
      </c>
    </row>
    <row r="228" spans="1:7" ht="26.25" customHeight="1">
      <c r="A228" s="12" t="s">
        <v>141</v>
      </c>
      <c r="B228" s="10">
        <v>11</v>
      </c>
      <c r="C228" s="10" t="s">
        <v>53</v>
      </c>
      <c r="D228" s="10" t="s">
        <v>79</v>
      </c>
      <c r="E228" s="10" t="s">
        <v>97</v>
      </c>
      <c r="F228" s="13">
        <f>'[2]приложение 6 '!$G$237</f>
        <v>34.4</v>
      </c>
      <c r="G228" s="14">
        <v>0</v>
      </c>
    </row>
    <row r="229" spans="1:7" ht="41.25" customHeight="1">
      <c r="A229" s="15" t="s">
        <v>127</v>
      </c>
      <c r="B229" s="6" t="s">
        <v>98</v>
      </c>
      <c r="C229" s="10"/>
      <c r="D229" s="10"/>
      <c r="E229" s="10"/>
      <c r="F229" s="8">
        <f aca="true" t="shared" si="1" ref="F229:G231">F230</f>
        <v>4000</v>
      </c>
      <c r="G229" s="8">
        <f t="shared" si="1"/>
        <v>0</v>
      </c>
    </row>
    <row r="230" spans="1:7" ht="39" customHeight="1">
      <c r="A230" s="12" t="s">
        <v>70</v>
      </c>
      <c r="B230" s="10">
        <v>13</v>
      </c>
      <c r="C230" s="10" t="s">
        <v>57</v>
      </c>
      <c r="D230" s="10"/>
      <c r="E230" s="10"/>
      <c r="F230" s="11">
        <f t="shared" si="1"/>
        <v>4000</v>
      </c>
      <c r="G230" s="11">
        <f t="shared" si="1"/>
        <v>0</v>
      </c>
    </row>
    <row r="231" spans="1:7" ht="66" customHeight="1">
      <c r="A231" s="12" t="s">
        <v>157</v>
      </c>
      <c r="B231" s="10">
        <v>13</v>
      </c>
      <c r="C231" s="10" t="s">
        <v>57</v>
      </c>
      <c r="D231" s="10" t="s">
        <v>156</v>
      </c>
      <c r="E231" s="10"/>
      <c r="F231" s="13">
        <f t="shared" si="1"/>
        <v>4000</v>
      </c>
      <c r="G231" s="13">
        <f t="shared" si="1"/>
        <v>0</v>
      </c>
    </row>
    <row r="232" spans="1:7" ht="18.75" customHeight="1">
      <c r="A232" s="12" t="s">
        <v>42</v>
      </c>
      <c r="B232" s="10">
        <v>13</v>
      </c>
      <c r="C232" s="10" t="s">
        <v>57</v>
      </c>
      <c r="D232" s="10" t="s">
        <v>156</v>
      </c>
      <c r="E232" s="10" t="s">
        <v>107</v>
      </c>
      <c r="F232" s="13">
        <f>'[2]приложение 6 '!$G$267</f>
        <v>4000</v>
      </c>
      <c r="G232" s="14">
        <v>0</v>
      </c>
    </row>
    <row r="233" spans="1:7" ht="63" customHeight="1">
      <c r="A233" s="15" t="s">
        <v>129</v>
      </c>
      <c r="B233" s="6" t="s">
        <v>128</v>
      </c>
      <c r="C233" s="10"/>
      <c r="D233" s="10"/>
      <c r="E233" s="10"/>
      <c r="F233" s="8">
        <f>F234+F239</f>
        <v>30453.89933</v>
      </c>
      <c r="G233" s="8">
        <f>G234+G239</f>
        <v>1266</v>
      </c>
    </row>
    <row r="234" spans="1:7" ht="52.5" customHeight="1">
      <c r="A234" s="12" t="s">
        <v>72</v>
      </c>
      <c r="B234" s="10">
        <v>14</v>
      </c>
      <c r="C234" s="10" t="s">
        <v>57</v>
      </c>
      <c r="D234" s="10"/>
      <c r="E234" s="10"/>
      <c r="F234" s="11">
        <f>F235+F237</f>
        <v>26266</v>
      </c>
      <c r="G234" s="11">
        <f>G235+G237</f>
        <v>1266</v>
      </c>
    </row>
    <row r="235" spans="1:7" ht="73.5" customHeight="1">
      <c r="A235" s="12" t="s">
        <v>157</v>
      </c>
      <c r="B235" s="10">
        <v>14</v>
      </c>
      <c r="C235" s="10" t="s">
        <v>57</v>
      </c>
      <c r="D235" s="10" t="s">
        <v>156</v>
      </c>
      <c r="E235" s="10"/>
      <c r="F235" s="13">
        <f>F236</f>
        <v>25000</v>
      </c>
      <c r="G235" s="13">
        <f>G236</f>
        <v>0</v>
      </c>
    </row>
    <row r="236" spans="1:7" ht="22.5" customHeight="1">
      <c r="A236" s="12" t="s">
        <v>95</v>
      </c>
      <c r="B236" s="10">
        <v>14</v>
      </c>
      <c r="C236" s="10" t="s">
        <v>57</v>
      </c>
      <c r="D236" s="10" t="s">
        <v>156</v>
      </c>
      <c r="E236" s="10" t="s">
        <v>155</v>
      </c>
      <c r="F236" s="13">
        <f>'[2]приложение 6 '!$G$270</f>
        <v>25000</v>
      </c>
      <c r="G236" s="14">
        <v>0</v>
      </c>
    </row>
    <row r="237" spans="1:7" ht="30.75" customHeight="1">
      <c r="A237" s="12" t="s">
        <v>134</v>
      </c>
      <c r="B237" s="10">
        <v>14</v>
      </c>
      <c r="C237" s="10" t="s">
        <v>57</v>
      </c>
      <c r="D237" s="10">
        <v>5210900</v>
      </c>
      <c r="E237" s="10"/>
      <c r="F237" s="14">
        <f>F238</f>
        <v>1266</v>
      </c>
      <c r="G237" s="14">
        <f>G238</f>
        <v>1266</v>
      </c>
    </row>
    <row r="238" spans="1:7" ht="15">
      <c r="A238" s="12" t="s">
        <v>95</v>
      </c>
      <c r="B238" s="10">
        <v>14</v>
      </c>
      <c r="C238" s="10" t="s">
        <v>57</v>
      </c>
      <c r="D238" s="10">
        <v>5210900</v>
      </c>
      <c r="E238" s="10" t="s">
        <v>155</v>
      </c>
      <c r="F238" s="14">
        <f>'[1]приложение 4 '!$G$223</f>
        <v>1266</v>
      </c>
      <c r="G238" s="14">
        <v>1266</v>
      </c>
    </row>
    <row r="239" spans="1:7" ht="15.75">
      <c r="A239" s="12" t="s">
        <v>206</v>
      </c>
      <c r="B239" s="10" t="s">
        <v>128</v>
      </c>
      <c r="C239" s="10" t="s">
        <v>83</v>
      </c>
      <c r="D239" s="10"/>
      <c r="E239" s="10"/>
      <c r="F239" s="32">
        <f>F240</f>
        <v>4187.89933</v>
      </c>
      <c r="G239" s="32">
        <f>G240</f>
        <v>0</v>
      </c>
    </row>
    <row r="240" spans="1:7" ht="60">
      <c r="A240" s="12" t="s">
        <v>157</v>
      </c>
      <c r="B240" s="10">
        <v>14</v>
      </c>
      <c r="C240" s="10" t="s">
        <v>83</v>
      </c>
      <c r="D240" s="10" t="s">
        <v>156</v>
      </c>
      <c r="E240" s="10"/>
      <c r="F240" s="14">
        <f>F241</f>
        <v>4187.89933</v>
      </c>
      <c r="G240" s="14">
        <f>G241</f>
        <v>0</v>
      </c>
    </row>
    <row r="241" spans="1:7" ht="15">
      <c r="A241" s="12" t="s">
        <v>95</v>
      </c>
      <c r="B241" s="10">
        <v>14</v>
      </c>
      <c r="C241" s="10" t="s">
        <v>83</v>
      </c>
      <c r="D241" s="10" t="s">
        <v>156</v>
      </c>
      <c r="E241" s="10" t="s">
        <v>155</v>
      </c>
      <c r="F241" s="14">
        <f>'[2]приложение 6 '!$G$275</f>
        <v>4187.89933</v>
      </c>
      <c r="G241" s="14">
        <v>0</v>
      </c>
    </row>
    <row r="242" spans="1:7" ht="20.25">
      <c r="A242" s="24" t="s">
        <v>63</v>
      </c>
      <c r="B242" s="24"/>
      <c r="C242" s="24"/>
      <c r="D242" s="24"/>
      <c r="E242" s="24"/>
      <c r="F242" s="25">
        <f>F7+F43+F47+F58+F84+F110+F119+F154+F177+F218+F229+F233</f>
        <v>847701.25411</v>
      </c>
      <c r="G242" s="25">
        <f>G7+G43+G47+G58+G84+G110+G119+G154+G177+G218+G229+G233</f>
        <v>313444.04620000004</v>
      </c>
    </row>
    <row r="243" spans="1:6" ht="15">
      <c r="A243" s="26"/>
      <c r="F243" s="27"/>
    </row>
    <row r="244" spans="6:7" ht="12.75">
      <c r="F244" s="27"/>
      <c r="G244" s="27"/>
    </row>
    <row r="245" spans="6:7" ht="12.75">
      <c r="F245" s="27"/>
      <c r="G245" s="27"/>
    </row>
    <row r="246" spans="1:6" ht="12.75">
      <c r="A246" s="28"/>
      <c r="F246" s="27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4" r:id="rId1"/>
  <rowBreaks count="2" manualBreakCount="2">
    <brk id="153" max="6" man="1"/>
    <brk id="1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2013-12-18T11:05:21Z</cp:lastPrinted>
  <dcterms:created xsi:type="dcterms:W3CDTF">2007-10-25T07:07:19Z</dcterms:created>
  <dcterms:modified xsi:type="dcterms:W3CDTF">2013-12-19T05:11:59Z</dcterms:modified>
  <cp:category/>
  <cp:version/>
  <cp:contentType/>
  <cp:contentStatus/>
</cp:coreProperties>
</file>